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queryTables/queryTable1.xml" ContentType="application/vnd.openxmlformats-officedocument.spreadsheetml.queryTable+xml"/>
  <Override PartName="/xl/queryTables/queryTable2.xml" ContentType="application/vnd.openxmlformats-officedocument.spreadsheetml.queryTable+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defaultThemeVersion="166925"/>
  <mc:AlternateContent xmlns:mc="http://schemas.openxmlformats.org/markup-compatibility/2006">
    <mc:Choice Requires="x15">
      <x15ac:absPath xmlns:x15ac="http://schemas.microsoft.com/office/spreadsheetml/2010/11/ac" url="/Users/mindie/Desktop/Product Dashboards/"/>
    </mc:Choice>
  </mc:AlternateContent>
  <xr:revisionPtr revIDLastSave="0" documentId="13_ncr:1_{8A399318-48C4-CE49-AF7B-548DB840E271}" xr6:coauthVersionLast="47" xr6:coauthVersionMax="47" xr10:uidLastSave="{00000000-0000-0000-0000-000000000000}"/>
  <bookViews>
    <workbookView xWindow="320" yWindow="1320" windowWidth="27640" windowHeight="16800" xr2:uid="{91940E11-2FB7-404B-B90E-656B85D359A8}"/>
  </bookViews>
  <sheets>
    <sheet name="How To Use This Tool" sheetId="1" r:id="rId1"/>
    <sheet name="SDG Score Overview" sheetId="3" r:id="rId2"/>
    <sheet name="CSRHub Ratings" sheetId="2" r:id="rId3"/>
    <sheet name="SDG Mapping" sheetId="4" r:id="rId4"/>
  </sheets>
  <definedNames>
    <definedName name="CSRHub_Companies_Table_1" localSheetId="2">'CSRHub Ratings'!$C$15:$N$31</definedName>
    <definedName name="CSRHub_Companies_Table_62e2b4b8f6f2724588014c56" localSheetId="2">'CSRHub Ratings'!$C$15:$N$20</definedName>
  </definedNames>
  <calcPr calcId="191029" calcMode="manual"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A16" i="3" l="1"/>
  <c r="A17" i="3"/>
  <c r="A18" i="3"/>
  <c r="A19" i="3"/>
  <c r="A20" i="3"/>
  <c r="A21" i="3"/>
  <c r="A22" i="3"/>
  <c r="A23" i="3"/>
  <c r="A24" i="3"/>
  <c r="A25" i="3"/>
  <c r="A26" i="3"/>
  <c r="A27" i="3"/>
  <c r="A28" i="3"/>
  <c r="A29" i="3"/>
  <c r="A30" i="3"/>
  <c r="A31" i="3"/>
  <c r="A15" i="3"/>
  <c r="N12" i="2"/>
  <c r="M12" i="2"/>
  <c r="L12" i="2"/>
  <c r="K12" i="2"/>
  <c r="J12" i="2"/>
  <c r="I12" i="2"/>
  <c r="H12" i="2"/>
  <c r="G12" i="2"/>
  <c r="F12" i="2"/>
  <c r="E12" i="2"/>
  <c r="D12" i="2"/>
  <c r="C12" i="2"/>
  <c r="N11" i="2"/>
  <c r="M11" i="2"/>
  <c r="L11" i="2"/>
  <c r="K11" i="2"/>
  <c r="J11" i="2"/>
  <c r="I11" i="2"/>
  <c r="H11" i="2"/>
  <c r="G11" i="2"/>
  <c r="F11" i="2"/>
  <c r="E11" i="2"/>
  <c r="D11" i="2"/>
  <c r="C11" i="2"/>
  <c r="N10" i="2"/>
  <c r="M10" i="2"/>
  <c r="L10" i="2"/>
  <c r="K10" i="2"/>
  <c r="J10" i="2"/>
  <c r="I10" i="2"/>
  <c r="H10" i="2"/>
  <c r="G10" i="2"/>
  <c r="F10" i="2"/>
  <c r="E10" i="2"/>
  <c r="D10" i="2"/>
  <c r="C10" i="2"/>
  <c r="R31" i="3" l="1"/>
  <c r="Q31" i="3"/>
  <c r="P31" i="3"/>
  <c r="O31" i="3"/>
  <c r="N31" i="3"/>
  <c r="M31" i="3"/>
  <c r="L31" i="3"/>
  <c r="K31" i="3"/>
  <c r="J31" i="3"/>
  <c r="I31" i="3"/>
  <c r="H31" i="3"/>
  <c r="G31" i="3"/>
  <c r="F31" i="3"/>
  <c r="E31" i="3"/>
  <c r="D31" i="3"/>
  <c r="C31" i="3"/>
  <c r="B31" i="3"/>
  <c r="R30" i="3"/>
  <c r="Q30" i="3"/>
  <c r="P30" i="3"/>
  <c r="O30" i="3"/>
  <c r="N30" i="3"/>
  <c r="M30" i="3"/>
  <c r="L30" i="3"/>
  <c r="K30" i="3"/>
  <c r="J30" i="3"/>
  <c r="I30" i="3"/>
  <c r="H30" i="3"/>
  <c r="G30" i="3"/>
  <c r="F30" i="3"/>
  <c r="E30" i="3"/>
  <c r="D30" i="3"/>
  <c r="C30" i="3"/>
  <c r="B30" i="3"/>
  <c r="R29" i="3"/>
  <c r="Q29" i="3"/>
  <c r="P29" i="3"/>
  <c r="O29" i="3"/>
  <c r="N29" i="3"/>
  <c r="M29" i="3"/>
  <c r="L29" i="3"/>
  <c r="K29" i="3"/>
  <c r="J29" i="3"/>
  <c r="I29" i="3"/>
  <c r="H29" i="3"/>
  <c r="G29" i="3"/>
  <c r="F29" i="3"/>
  <c r="E29" i="3"/>
  <c r="D29" i="3"/>
  <c r="C29" i="3"/>
  <c r="B29" i="3"/>
  <c r="R28" i="3"/>
  <c r="Q28" i="3"/>
  <c r="P28" i="3"/>
  <c r="O28" i="3"/>
  <c r="N28" i="3"/>
  <c r="M28" i="3"/>
  <c r="L28" i="3"/>
  <c r="K28" i="3"/>
  <c r="J28" i="3"/>
  <c r="I28" i="3"/>
  <c r="H28" i="3"/>
  <c r="G28" i="3"/>
  <c r="F28" i="3"/>
  <c r="E28" i="3"/>
  <c r="D28" i="3"/>
  <c r="C28" i="3"/>
  <c r="B28" i="3"/>
  <c r="R27" i="3"/>
  <c r="Q27" i="3"/>
  <c r="P27" i="3"/>
  <c r="O27" i="3"/>
  <c r="N27" i="3"/>
  <c r="M27" i="3"/>
  <c r="L27" i="3"/>
  <c r="K27" i="3"/>
  <c r="J27" i="3"/>
  <c r="I27" i="3"/>
  <c r="H27" i="3"/>
  <c r="G27" i="3"/>
  <c r="F27" i="3"/>
  <c r="E27" i="3"/>
  <c r="D27" i="3"/>
  <c r="C27" i="3"/>
  <c r="B27" i="3"/>
  <c r="R26" i="3"/>
  <c r="Q26" i="3"/>
  <c r="P26" i="3"/>
  <c r="O26" i="3"/>
  <c r="N26" i="3"/>
  <c r="M26" i="3"/>
  <c r="L26" i="3"/>
  <c r="K26" i="3"/>
  <c r="J26" i="3"/>
  <c r="I26" i="3"/>
  <c r="H26" i="3"/>
  <c r="G26" i="3"/>
  <c r="F26" i="3"/>
  <c r="E26" i="3"/>
  <c r="D26" i="3"/>
  <c r="C26" i="3"/>
  <c r="B26" i="3"/>
  <c r="R25" i="3"/>
  <c r="Q25" i="3"/>
  <c r="P25" i="3"/>
  <c r="O25" i="3"/>
  <c r="N25" i="3"/>
  <c r="M25" i="3"/>
  <c r="L25" i="3"/>
  <c r="K25" i="3"/>
  <c r="J25" i="3"/>
  <c r="I25" i="3"/>
  <c r="H25" i="3"/>
  <c r="G25" i="3"/>
  <c r="F25" i="3"/>
  <c r="E25" i="3"/>
  <c r="D25" i="3"/>
  <c r="C25" i="3"/>
  <c r="B25" i="3"/>
  <c r="R24" i="3"/>
  <c r="Q24" i="3"/>
  <c r="P24" i="3"/>
  <c r="O24" i="3"/>
  <c r="N24" i="3"/>
  <c r="M24" i="3"/>
  <c r="L24" i="3"/>
  <c r="K24" i="3"/>
  <c r="J24" i="3"/>
  <c r="I24" i="3"/>
  <c r="H24" i="3"/>
  <c r="G24" i="3"/>
  <c r="F24" i="3"/>
  <c r="E24" i="3"/>
  <c r="D24" i="3"/>
  <c r="C24" i="3"/>
  <c r="B24" i="3"/>
  <c r="R23" i="3"/>
  <c r="Q23" i="3"/>
  <c r="P23" i="3"/>
  <c r="O23" i="3"/>
  <c r="N23" i="3"/>
  <c r="M23" i="3"/>
  <c r="L23" i="3"/>
  <c r="K23" i="3"/>
  <c r="J23" i="3"/>
  <c r="I23" i="3"/>
  <c r="H23" i="3"/>
  <c r="G23" i="3"/>
  <c r="F23" i="3"/>
  <c r="E23" i="3"/>
  <c r="D23" i="3"/>
  <c r="C23" i="3"/>
  <c r="B23" i="3"/>
  <c r="R22" i="3"/>
  <c r="Q22" i="3"/>
  <c r="P22" i="3"/>
  <c r="O22" i="3"/>
  <c r="N22" i="3"/>
  <c r="M22" i="3"/>
  <c r="L22" i="3"/>
  <c r="K22" i="3"/>
  <c r="J22" i="3"/>
  <c r="I22" i="3"/>
  <c r="H22" i="3"/>
  <c r="G22" i="3"/>
  <c r="F22" i="3"/>
  <c r="E22" i="3"/>
  <c r="D22" i="3"/>
  <c r="C22" i="3"/>
  <c r="B22" i="3"/>
  <c r="R21" i="3"/>
  <c r="Q21" i="3"/>
  <c r="P21" i="3"/>
  <c r="O21" i="3"/>
  <c r="N21" i="3"/>
  <c r="M21" i="3"/>
  <c r="L21" i="3"/>
  <c r="K21" i="3"/>
  <c r="J21" i="3"/>
  <c r="I21" i="3"/>
  <c r="H21" i="3"/>
  <c r="G21" i="3"/>
  <c r="F21" i="3"/>
  <c r="E21" i="3"/>
  <c r="D21" i="3"/>
  <c r="C21" i="3"/>
  <c r="B21" i="3"/>
  <c r="R20" i="3"/>
  <c r="Q20" i="3"/>
  <c r="P20" i="3"/>
  <c r="O20" i="3"/>
  <c r="N20" i="3"/>
  <c r="M20" i="3"/>
  <c r="L20" i="3"/>
  <c r="K20" i="3"/>
  <c r="J20" i="3"/>
  <c r="I20" i="3"/>
  <c r="H20" i="3"/>
  <c r="G20" i="3"/>
  <c r="F20" i="3"/>
  <c r="E20" i="3"/>
  <c r="D20" i="3"/>
  <c r="C20" i="3"/>
  <c r="B20" i="3"/>
  <c r="R19" i="3"/>
  <c r="Q19" i="3"/>
  <c r="P19" i="3"/>
  <c r="O19" i="3"/>
  <c r="N19" i="3"/>
  <c r="M19" i="3"/>
  <c r="L19" i="3"/>
  <c r="K19" i="3"/>
  <c r="J19" i="3"/>
  <c r="I19" i="3"/>
  <c r="H19" i="3"/>
  <c r="G19" i="3"/>
  <c r="F19" i="3"/>
  <c r="E19" i="3"/>
  <c r="D19" i="3"/>
  <c r="C19" i="3"/>
  <c r="B19" i="3"/>
  <c r="R18" i="3"/>
  <c r="Q18" i="3"/>
  <c r="P18" i="3"/>
  <c r="O18" i="3"/>
  <c r="N18" i="3"/>
  <c r="M18" i="3"/>
  <c r="L18" i="3"/>
  <c r="K18" i="3"/>
  <c r="J18" i="3"/>
  <c r="I18" i="3"/>
  <c r="H18" i="3"/>
  <c r="G18" i="3"/>
  <c r="F18" i="3"/>
  <c r="E18" i="3"/>
  <c r="D18" i="3"/>
  <c r="C18" i="3"/>
  <c r="B18" i="3"/>
  <c r="R17" i="3"/>
  <c r="Q17" i="3"/>
  <c r="P17" i="3"/>
  <c r="O17" i="3"/>
  <c r="N17" i="3"/>
  <c r="M17" i="3"/>
  <c r="L17" i="3"/>
  <c r="K17" i="3"/>
  <c r="J17" i="3"/>
  <c r="I17" i="3"/>
  <c r="H17" i="3"/>
  <c r="G17" i="3"/>
  <c r="F17" i="3"/>
  <c r="E17" i="3"/>
  <c r="D17" i="3"/>
  <c r="C17" i="3"/>
  <c r="B17" i="3"/>
  <c r="R16" i="3"/>
  <c r="Q16" i="3"/>
  <c r="P16" i="3"/>
  <c r="O16" i="3"/>
  <c r="N16" i="3"/>
  <c r="M16" i="3"/>
  <c r="L16" i="3"/>
  <c r="K16" i="3"/>
  <c r="J16" i="3"/>
  <c r="I16" i="3"/>
  <c r="H16" i="3"/>
  <c r="G16" i="3"/>
  <c r="F16" i="3"/>
  <c r="E16" i="3"/>
  <c r="D16" i="3"/>
  <c r="C16" i="3"/>
  <c r="B16" i="3"/>
  <c r="R15" i="3"/>
  <c r="Q15" i="3"/>
  <c r="P15" i="3"/>
  <c r="N22" i="1" s="1"/>
  <c r="O15" i="3"/>
  <c r="N15" i="3"/>
  <c r="L22" i="1" s="1"/>
  <c r="M15" i="3"/>
  <c r="L15" i="3"/>
  <c r="K15" i="3"/>
  <c r="J15" i="3"/>
  <c r="I15" i="3"/>
  <c r="H15" i="3"/>
  <c r="G15" i="3"/>
  <c r="F15" i="3"/>
  <c r="E15" i="3"/>
  <c r="M10" i="1" s="1"/>
  <c r="D15" i="3"/>
  <c r="L10" i="1" s="1"/>
  <c r="C15" i="3"/>
  <c r="B15" i="3"/>
  <c r="R14" i="3"/>
  <c r="K27" i="1" s="1"/>
  <c r="Q14" i="3"/>
  <c r="J27" i="1" s="1"/>
  <c r="P14" i="3"/>
  <c r="O14" i="3"/>
  <c r="N14" i="3"/>
  <c r="M14" i="3"/>
  <c r="L14" i="3"/>
  <c r="K14" i="3"/>
  <c r="J14" i="3"/>
  <c r="I14" i="3"/>
  <c r="H14" i="3"/>
  <c r="K15" i="1" s="1"/>
  <c r="G14" i="3"/>
  <c r="J15" i="1" s="1"/>
  <c r="F14" i="3"/>
  <c r="E14" i="3"/>
  <c r="D14" i="3"/>
  <c r="C14" i="3"/>
  <c r="B14" i="3"/>
  <c r="M22" i="1"/>
  <c r="K22" i="1"/>
  <c r="J22" i="1"/>
  <c r="L21" i="1"/>
  <c r="K21" i="1"/>
  <c r="J21" i="1"/>
  <c r="N16" i="1"/>
  <c r="N15" i="1"/>
  <c r="M15" i="1"/>
  <c r="L15" i="1"/>
  <c r="K10" i="1"/>
  <c r="J10" i="1"/>
  <c r="J9" i="1"/>
  <c r="G10" i="3" l="1"/>
  <c r="G11" i="3"/>
  <c r="G12" i="3"/>
  <c r="R12" i="3"/>
  <c r="R11" i="3"/>
  <c r="R10" i="3"/>
  <c r="Q10" i="3"/>
  <c r="J29" i="1" s="1"/>
  <c r="Q12" i="3"/>
  <c r="Q11" i="3"/>
  <c r="H10" i="3"/>
  <c r="K17" i="1" s="1"/>
  <c r="H11" i="3"/>
  <c r="H12" i="3"/>
  <c r="J12" i="3"/>
  <c r="J11" i="3"/>
  <c r="J10" i="3"/>
  <c r="M17" i="1" s="1"/>
  <c r="K11" i="3"/>
  <c r="K10" i="3"/>
  <c r="N17" i="1" s="1"/>
  <c r="N18" i="1" s="1"/>
  <c r="K12" i="3"/>
  <c r="I12" i="3"/>
  <c r="I11" i="3"/>
  <c r="I10" i="3"/>
  <c r="B12" i="3"/>
  <c r="B11" i="3"/>
  <c r="B10" i="3"/>
  <c r="L10" i="3"/>
  <c r="L11" i="3"/>
  <c r="L12" i="3"/>
  <c r="M11" i="3"/>
  <c r="M12" i="3"/>
  <c r="M10" i="3"/>
  <c r="N11" i="3"/>
  <c r="N10" i="3"/>
  <c r="L23" i="1" s="1"/>
  <c r="L24" i="1" s="1"/>
  <c r="N12" i="3"/>
  <c r="O12" i="3"/>
  <c r="O11" i="3"/>
  <c r="O10" i="3"/>
  <c r="M23" i="1" s="1"/>
  <c r="M24" i="1" s="1"/>
  <c r="C10" i="3"/>
  <c r="K11" i="1" s="1"/>
  <c r="K12" i="1" s="1"/>
  <c r="C12" i="3"/>
  <c r="C11" i="3"/>
  <c r="D11" i="3"/>
  <c r="D10" i="3"/>
  <c r="L11" i="1" s="1"/>
  <c r="L12" i="1" s="1"/>
  <c r="D12" i="3"/>
  <c r="E12" i="3"/>
  <c r="E11" i="3"/>
  <c r="E10" i="3"/>
  <c r="F11" i="3"/>
  <c r="F10" i="3"/>
  <c r="N11" i="1" s="1"/>
  <c r="N12" i="1" s="1"/>
  <c r="F12" i="3"/>
  <c r="P12" i="3"/>
  <c r="P11" i="3"/>
  <c r="P10" i="3"/>
  <c r="N23" i="1" s="1"/>
  <c r="N24" i="1" s="1"/>
  <c r="N10" i="1"/>
  <c r="K23" i="1"/>
  <c r="K24" i="1" s="1"/>
  <c r="J11" i="1"/>
  <c r="J12" i="1" s="1"/>
  <c r="J23" i="1"/>
  <c r="J24" i="1" s="1"/>
  <c r="K9" i="1"/>
  <c r="M11" i="1"/>
  <c r="M12" i="1" s="1"/>
  <c r="L17" i="1"/>
  <c r="L9" i="1"/>
  <c r="I28" i="1"/>
  <c r="I22" i="1"/>
  <c r="I16" i="1"/>
  <c r="I10" i="1"/>
  <c r="J17" i="1"/>
  <c r="N9" i="1"/>
  <c r="L16" i="1"/>
  <c r="K29" i="1"/>
  <c r="M16" i="1"/>
  <c r="M21" i="1"/>
  <c r="J28" i="1"/>
  <c r="N21" i="1"/>
  <c r="J16" i="1"/>
  <c r="K28" i="1"/>
  <c r="M9" i="1"/>
  <c r="K16" i="1"/>
  <c r="M18" i="1" l="1"/>
  <c r="L18" i="1"/>
  <c r="J18" i="1"/>
  <c r="K30" i="1"/>
  <c r="K18" i="1"/>
  <c r="J3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Mindie Adamson</author>
  </authors>
  <commentList>
    <comment ref="I7" authorId="0" shapeId="0" xr:uid="{3AC4D2F6-D78D-584B-86EF-32763C3E213B}">
      <text>
        <r>
          <rPr>
            <sz val="10"/>
            <color rgb="FF000000"/>
            <rFont val="Calibri"/>
            <family val="2"/>
          </rPr>
          <t xml:space="preserve">This tab contains an estimate of the relative performance for the studied companies across the SDG framework. The "focus company" is the top and the "comparators" are below it. The average, best, and worst ratings numbers at the top of the sheet reference the comparators--the focus company is excluded.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C9" authorId="0" shapeId="0" xr:uid="{00E6DD08-C7A0-364B-A16A-72DE4673A41D}">
      <text>
        <r>
          <rPr>
            <sz val="11"/>
            <color rgb="FF000000"/>
            <rFont val="Arial"/>
            <family val="2"/>
          </rPr>
          <t>The Community Development and Philanthropy subcategory covers the relationship between a company and the communities within which it is embedded. It reflects a company’s community citizenship through charitable giving, donations of goods, and volunteerism of staff time. It also includes protecting public health (e.g., avoidance of industrial accidents) and managing the social impacts of its operations on local communities. The subcategory also includes a company’s land use and building design impact on the local economy and ecosystem.</t>
        </r>
      </text>
    </comment>
    <comment ref="D9" authorId="0" shapeId="0" xr:uid="{CC819D19-9BEE-B94E-94B5-E489809115E0}">
      <text>
        <r>
          <rPr>
            <sz val="11"/>
            <color rgb="FF000000"/>
            <rFont val="Arial"/>
            <family val="2"/>
          </rPr>
          <t>The Human Rights and Supply Chain subcategory measures a company’s commitment to respecting fundamental human rights conventions, its ability to maintain its license to operate by supporting freedom of association and excluding child, forced or compulsory labor. This subcategory covers a company’s transparency in overseas sourcing disclosure and monitoring and a company’s relationship with and respect for the human rights of indigenous peoples near its proposed or current operations.</t>
        </r>
      </text>
    </comment>
    <comment ref="E9" authorId="0" shapeId="0" xr:uid="{90D0B58F-625A-F248-B037-BD4254B8B7B8}">
      <text>
        <r>
          <rPr>
            <sz val="11"/>
            <color indexed="81"/>
            <rFont val="Arial"/>
            <family val="2"/>
          </rPr>
          <t>The Product subcategory covers the responsibility of a company for the development, design, and management of its products and services and their impacts on customers and society at large. This subcategory reflects a company’s capacity to reduce environmental costs, create new market opportunities through new sustainable technologies or processes, and produce or market goods and services that enhance the health and quality of life for consumers. This subcategory rating covers the integrity of a company’s products and sales practices, including their labeling and marketing, social impacts and end-of-life disposition. It also relates to product safety and quality and the company’s response to problems with safety and quality.
The Product subcategory covers the responsibility of a company for the development, design, and management of its products and services and their impacts on customers and society at large. This subcategory reflects a company’s capacity to reduce environmental costs, create new market opportunities through new sustainable technologies or processes, and produce or market goods and services that enhance the health and quality of life for consumers. This subcategory rating covers the integrity of a company’s products and sales practices, including their labeling and marketing, social impacts and end-of-life disposition. It also relates to product safety and quality and the company’s response to problems with safety and quality.</t>
        </r>
      </text>
    </comment>
    <comment ref="F9" authorId="0" shapeId="0" xr:uid="{81314CE8-A8F4-684A-B18E-426B6881B876}">
      <text>
        <r>
          <rPr>
            <sz val="11"/>
            <color indexed="81"/>
            <rFont val="Arial"/>
            <family val="2"/>
          </rPr>
          <t>The Compensation and Benefits subcategory covers a company’s capacity to increase its workforce loyalty and productivity through rewarding, fair, and equal compensation and financial benefits. It includes benefits that engage employees and improve worker development. This subcategory also focuses on long-term employment growth and stability by promotion practices, lay-off practices, and relations with retired employees.</t>
        </r>
      </text>
    </comment>
    <comment ref="G9" authorId="0" shapeId="0" xr:uid="{402E9DC8-AEEE-544F-8457-4033FA78307D}">
      <text>
        <r>
          <rPr>
            <sz val="11"/>
            <color indexed="81"/>
            <rFont val="Arial"/>
            <family val="2"/>
          </rPr>
          <t>The Diversity and Labor Rights subcategory covers workplace policies and practices covering fair and non-discriminatory treatment of employees, and its diversity policies. It covers a company’s labor-management relations and participation by employees, National Labor Relations Board (NLRB) violations or patterns of anti-union practice, conformance to internationally recognized worker rights, as defined in the basic conventions of the International Labor Organization (ILO). Fundamental labor rights include freedom of association and protection of the right to organize; right to bargain collectively; a minimum age for the employment of children; a prohibition against forced labor; lack of employment and occupational discrimination; and equal compensation. This subcategory measures a company’s ability to maintain diversity, provide equal opportunities regardless of gender, age, ethnicity, religion or sexual orientation, and promote work-life balance.</t>
        </r>
      </text>
    </comment>
    <comment ref="H9" authorId="0" shapeId="0" xr:uid="{BD72DFCB-85BF-5B4E-B2AF-E5274D19CB19}">
      <text>
        <r>
          <rPr>
            <sz val="11"/>
            <color indexed="81"/>
            <rFont val="Arial"/>
            <family val="2"/>
          </rPr>
          <t>The Training, Safety and Health subcategory measures a company’s effectiveness in providing a healthy and safe workplace. This subcategory includes accident and safety performance, as well as job training, safety standards and training, and employee-management safety teams. It includes programs to support the health, well-being and productivity of all employees. This subcategory includes workplace policies and programs that boost employee morale, workplace productivity, company policies and practices to engage employees, and worker development.</t>
        </r>
      </text>
    </comment>
    <comment ref="I9" authorId="0" shapeId="0" xr:uid="{410FCFD7-1D5B-1344-AD50-DBBEDBA1323B}">
      <text>
        <r>
          <rPr>
            <sz val="11"/>
            <color indexed="81"/>
            <rFont val="Arial"/>
            <family val="2"/>
          </rPr>
          <t>The Energy and Climate Change subcategory measures a company’s effectiveness in addressing climate change through appropriate policies and strategies, energy-efficient operations, and the development of renewable energy and other alternative environmental technologies. The subcategory includes energy use, emissions to air of CO2 and other Greenhouse Gas Emissions (GHG).</t>
        </r>
      </text>
    </comment>
    <comment ref="J9" authorId="0" shapeId="0" xr:uid="{434D8AB7-D927-C44E-9365-CF70F28B9C11}">
      <text>
        <r>
          <rPr>
            <sz val="11"/>
            <color indexed="81"/>
            <rFont val="Arial"/>
            <family val="2"/>
          </rPr>
          <t>The Environmental Policy and Reporting subcategory includes a company’s policies and intention to reduce the environmental impact of a company and its value stream to levels that are healthy for the company and for the environment, now and in the future. The data includes the company’s environmental reporting performance, adherence to environmental reporting standards such as the Global Reporting Initiative, and compliance with investor, regulatory and stakeholders’ requests for transparency. Compliance data consists of breaches of regulatory limits and accidental releases.</t>
        </r>
      </text>
    </comment>
    <comment ref="K9" authorId="0" shapeId="0" xr:uid="{E55FF973-D8EB-1B4C-9937-D278713B4F27}">
      <text>
        <r>
          <rPr>
            <sz val="11"/>
            <color indexed="81"/>
            <rFont val="Arial"/>
            <family val="2"/>
          </rPr>
          <t>The Resource Management subcategory covers how efficiently resources are used in manufacturing and delivering products and services, including those of a company’s suppliers. It includes a company’s capacity to reduce the use of materials, energy or water, and to find more efficient solutions by improving its supply chain management. This subcategory includes environmental performance relative to production size and is monitored by the production-related Eco Intensity Ratios (EIRs) for water and energy defined as resource consumption per produced or released unit. Resource materials include raw materials and packaging materials for production and related processes and packaging of products. Resource Management data also include waste and recycling performance. Recycling data is related to the proportion of waste recycled of the total waste. Data includes how the company manages operations to benefit the local airshed and watershed, and how the company impacts land use and local ecological stability. The water resource data includes consumption of drinking water, industrial water and steam.</t>
        </r>
      </text>
    </comment>
    <comment ref="L9" authorId="0" shapeId="0" xr:uid="{5D832689-493C-2D46-B27A-30381942CA1C}">
      <text>
        <r>
          <rPr>
            <sz val="11"/>
            <color indexed="81"/>
            <rFont val="Arial"/>
            <family val="2"/>
          </rPr>
          <t>The Board subcategory covers a company’s effectiveness in following best practices in corporate governance principles related to board membership, independent decision making through experienced, diverse and independent board members, effectiveness toward following best practices related to board activities and functions, and board committee structure and composition. It includes how the company provides competitive and proportionate management compensation and its ability to incent executives and board members to achieve both financial and extra-financial targets.</t>
        </r>
      </text>
    </comment>
    <comment ref="M9" authorId="0" shapeId="0" xr:uid="{737C8547-3022-6D43-A34B-8A1A70A547D7}">
      <text>
        <r>
          <rPr>
            <sz val="11"/>
            <color indexed="81"/>
            <rFont val="Arial"/>
            <family val="2"/>
          </rPr>
          <t>The Leadership Ethics subcategory measures how a company manages its relationships with its various stakeholders, including investors, customers, communities, and regulators. This subcategory measures a company’s effectiveness in treating its shareholders equitably. Leadership ethics includes the company’s culture of ethical decision making. It measures a company’s commitment and effectiveness toward the vision of integrating social and environmental aspects into the overall core strategy and whether sustainability principles are integrated from the top down into the day-to-day operations of the company.</t>
        </r>
      </text>
    </comment>
    <comment ref="N9" authorId="0" shapeId="0" xr:uid="{51B03BCD-E9A5-C548-A9B9-FEBCC8C7F8DC}">
      <text>
        <r>
          <rPr>
            <sz val="11"/>
            <color indexed="81"/>
            <rFont val="Arial"/>
            <family val="2"/>
          </rPr>
          <t>The Transparency and Reporting subcategory rates factors including are corporate policies and practices aligned with sustainability goals, is the management of the corporation transparent to stakeholders, are employees appropriately engaged in the management of the company, and do sustainability reports  comply with standards such as the Global Reporting Initiative, AccountAbility (AA1000) and other standards, and are these reports made publicly available. This subcategory includes whether the company provides a list of its major stakeholders and how it engages with them. It also covers whether the company is a signatory of the Global Compact and other leading global entities. It evaluates the assurance (3rd party audit) of the accuracy, completeness, and reliability of its Sustainability or Corporate Social Responsibility reports.</t>
        </r>
      </text>
    </comment>
    <comment ref="C14" authorId="0" shapeId="0" xr:uid="{F62D869B-F748-0F45-966B-7EC9BE2BBA60}">
      <text>
        <r>
          <rPr>
            <sz val="11"/>
            <color rgb="FF000000"/>
            <rFont val="Arial"/>
            <family val="2"/>
          </rPr>
          <t>The Community Development and Philanthropy subcategory covers the relationship between a company and the communities within which it is embedded. It reflects a company’s community citizenship through charitable giving, donations of goods, and volunteerism of staff time. It also includes protecting public health (e.g., avoidance of industrial accidents) and managing the social impacts of its operations on local communities. The subcategory also includes a company’s land use and building design impact on the local economy and ecosystem.</t>
        </r>
      </text>
    </comment>
    <comment ref="D14" authorId="0" shapeId="0" xr:uid="{BCF9417B-1D4F-4C4F-9069-C5DC05EC9A00}">
      <text>
        <r>
          <rPr>
            <sz val="11"/>
            <color rgb="FF000000"/>
            <rFont val="Arial"/>
            <family val="2"/>
          </rPr>
          <t>The Human Rights and Supply Chain subcategory measures a company’s commitment to respecting fundamental human rights conventions, its ability to maintain its license to operate by supporting freedom of association and excluding child, forced or compulsory labor. This subcategory covers a company’s transparency in overseas sourcing disclosure and monitoring and a company’s relationship with and respect for the human rights of indigenous peoples near its proposed or current operations.</t>
        </r>
      </text>
    </comment>
    <comment ref="E14" authorId="0" shapeId="0" xr:uid="{E407F7BD-5679-684D-84B5-7497132E0AC9}">
      <text>
        <r>
          <rPr>
            <sz val="11"/>
            <color rgb="FF000000"/>
            <rFont val="Arial"/>
            <family val="2"/>
          </rPr>
          <t xml:space="preserve">The Product subcategory covers the responsibility of a company for the development, design, and management of its products and services and their impacts on customers and society at large. This subcategory reflects a company’s capacity to reduce environmental costs, create new market opportunities through new sustainable technologies or processes, and produce or market goods and services that enhance the health and quality of life for consumers. This subcategory rating covers the integrity of a company’s products and sales practices, including their labeling and marketing, social impacts and end-of-life disposition. It also relates to product safety and quality and the company’s response to problems with safety and quality.
</t>
        </r>
        <r>
          <rPr>
            <sz val="11"/>
            <color rgb="FF000000"/>
            <rFont val="Arial"/>
            <family val="2"/>
          </rPr>
          <t xml:space="preserve">
</t>
        </r>
        <r>
          <rPr>
            <sz val="11"/>
            <color rgb="FF000000"/>
            <rFont val="Arial"/>
            <family val="2"/>
          </rPr>
          <t>The Product subcategory covers the responsibility of a company for the development, design, and management of its products and services and their impacts on customers and society at large. This subcategory reflects a company’s capacity to reduce environmental costs, create new market opportunities through new sustainable technologies or processes, and produce or market goods and services that enhance the health and quality of life for consumers. This subcategory rating covers the integrity of a company’s products and sales practices, including their labeling and marketing, social impacts and end-of-life disposition. It also relates to product safety and quality and the company’s response to problems with safety and quality.</t>
        </r>
      </text>
    </comment>
    <comment ref="F14" authorId="0" shapeId="0" xr:uid="{AA78285F-D38C-2147-A78B-B9024CC2AA9A}">
      <text>
        <r>
          <rPr>
            <sz val="11"/>
            <color indexed="81"/>
            <rFont val="Arial"/>
            <family val="2"/>
          </rPr>
          <t>The Compensation and Benefits subcategory covers a company’s capacity to increase its workforce loyalty and productivity through rewarding, fair, and equal compensation and financial benefits. It includes benefits that engage employees and improve worker development. This subcategory also focuses on long-term employment growth and stability by promotion practices, lay-off practices, and relations with retired employees.</t>
        </r>
      </text>
    </comment>
    <comment ref="G14" authorId="0" shapeId="0" xr:uid="{488362A0-1742-0148-B46E-55A14D6BE7E3}">
      <text>
        <r>
          <rPr>
            <sz val="11"/>
            <color indexed="81"/>
            <rFont val="Arial"/>
            <family val="2"/>
          </rPr>
          <t>The Diversity and Labor Rights subcategory covers workplace policies and practices covering fair and non-discriminatory treatment of employees, and its diversity policies. It covers a company’s labor-management relations and participation by employees, National Labor Relations Board (NLRB) violations or patterns of anti-union practice, conformance to internationally recognized worker rights, as defined in the basic conventions of the International Labor Organization (ILO). Fundamental labor rights include freedom of association and protection of the right to organize; right to bargain collectively; a minimum age for the employment of children; a prohibition against forced labor; lack of employment and occupational discrimination; and equal compensation. This subcategory measures a company’s ability to maintain diversity, provide equal opportunities regardless of gender, age, ethnicity, religion or sexual orientation, and promote work-life balance.</t>
        </r>
      </text>
    </comment>
    <comment ref="H14" authorId="0" shapeId="0" xr:uid="{CA95AF59-EF63-8343-95A8-4CF70CC3533B}">
      <text>
        <r>
          <rPr>
            <sz val="11"/>
            <color indexed="81"/>
            <rFont val="Arial"/>
            <family val="2"/>
          </rPr>
          <t>The Training, Safety and Health subcategory measures a company’s effectiveness in providing a healthy and safe workplace. This subcategory includes accident and safety performance, as well as job training, safety standards and training, and employee-management safety teams. It includes programs to support the health, well-being and productivity of all employees. This subcategory includes workplace policies and programs that boost employee morale, workplace productivity, company policies and practices to engage employees, and worker development.</t>
        </r>
      </text>
    </comment>
    <comment ref="I14" authorId="0" shapeId="0" xr:uid="{9E5E784A-F956-A04D-8C58-8487A588E23C}">
      <text>
        <r>
          <rPr>
            <sz val="11"/>
            <color indexed="81"/>
            <rFont val="Arial"/>
            <family val="2"/>
          </rPr>
          <t>The Energy and Climate Change subcategory measures a company’s effectiveness in addressing climate change through appropriate policies and strategies, energy-efficient operations, and the development of renewable energy and other alternative environmental technologies. The subcategory includes energy use, emissions to air of CO2 and other Greenhouse Gas Emissions (GHG).</t>
        </r>
      </text>
    </comment>
    <comment ref="J14" authorId="0" shapeId="0" xr:uid="{A2DD6E6A-5FF0-8B41-A375-B91771D0069D}">
      <text>
        <r>
          <rPr>
            <sz val="11"/>
            <color indexed="81"/>
            <rFont val="Arial"/>
            <family val="2"/>
          </rPr>
          <t>The Environmental Policy and Reporting subcategory includes a company’s policies and intention to reduce the environmental impact of a company and its value stream to levels that are healthy for the company and for the environment, now and in the future. The data includes the company’s environmental reporting performance, adherence to environmental reporting standards such as the Global Reporting Initiative, and compliance with investor, regulatory and stakeholders’ requests for transparency. Compliance data consists of breaches of regulatory limits and accidental releases.</t>
        </r>
      </text>
    </comment>
    <comment ref="K14" authorId="0" shapeId="0" xr:uid="{EBD18028-430C-2442-8A9F-C2B9B5BD542B}">
      <text>
        <r>
          <rPr>
            <sz val="11"/>
            <color indexed="81"/>
            <rFont val="Arial"/>
            <family val="2"/>
          </rPr>
          <t>The Resource Management subcategory covers how efficiently resources are used in manufacturing and delivering products and services, including those of a company’s suppliers. It includes a company’s capacity to reduce the use of materials, energy or water, and to find more efficient solutions by improving its supply chain management. This subcategory includes environmental performance relative to production size and is monitored by the production-related Eco Intensity Ratios (EIRs) for water and energy defined as resource consumption per produced or released unit. Resource materials include raw materials and packaging materials for production and related processes and packaging of products. Resource Management data also include waste and recycling performance. Recycling data is related to the proportion of waste recycled of the total waste. Data includes how the company manages operations to benefit the local airshed and watershed, and how the company impacts land use and local ecological stability. The water resource data includes consumption of drinking water, industrial water and steam.</t>
        </r>
      </text>
    </comment>
    <comment ref="L14" authorId="0" shapeId="0" xr:uid="{A154254A-0AF6-D24B-875A-3CE6FD2DE5C5}">
      <text>
        <r>
          <rPr>
            <sz val="11"/>
            <color indexed="81"/>
            <rFont val="Arial"/>
            <family val="2"/>
          </rPr>
          <t>The Board subcategory covers a company’s effectiveness in following best practices in corporate governance principles related to board membership, independent decision making through experienced, diverse and independent board members, effectiveness toward following best practices related to board activities and functions, and board committee structure and composition. It includes how the company provides competitive and proportionate management compensation and its ability to incent executives and board members to achieve both financial and extra-financial targets.</t>
        </r>
      </text>
    </comment>
    <comment ref="M14" authorId="0" shapeId="0" xr:uid="{F6A3C199-0CD7-DE41-88C7-74B093EB5ED9}">
      <text>
        <r>
          <rPr>
            <sz val="11"/>
            <color indexed="81"/>
            <rFont val="Arial"/>
            <family val="2"/>
          </rPr>
          <t>The Leadership Ethics subcategory measures how a company manages its relationships with its various stakeholders, including investors, customers, communities, and regulators. This subcategory measures a company’s effectiveness in treating its shareholders equitably. Leadership ethics includes the company’s culture of ethical decision making. It measures a company’s commitment and effectiveness toward the vision of integrating social and environmental aspects into the overall core strategy and whether sustainability principles are integrated from the top down into the day-to-day operations of the company.</t>
        </r>
      </text>
    </comment>
    <comment ref="N14" authorId="0" shapeId="0" xr:uid="{11EE7F09-3ADE-F341-8738-3A4A3D6372CC}">
      <text>
        <r>
          <rPr>
            <sz val="11"/>
            <color indexed="81"/>
            <rFont val="Arial"/>
            <family val="2"/>
          </rPr>
          <t>The Transparency and Reporting subcategory rates factors including are corporate policies and practices aligned with sustainability goals, is the management of the corporation transparent to stakeholders, are employees appropriately engaged in the management of the company, and do sustainability reports  comply with standards such as the Global Reporting Initiative, AccountAbility (AA1000) and other standards, and are these reports made publicly available. This subcategory includes whether the company provides a list of its major stakeholders and how it engages with them. It also covers whether the company is a signatory of the Global Compact and other leading global entities. It evaluates the assurance (3rd party audit) of the accuracy, completeness, and reliability of its Sustainability or Corporate Social Responsibility reports.</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onnection" type="4" refreshedVersion="8" saveData="1">
    <webPr xl2000="1" url="https://www.csrhub.com/api/v2/companieshtmltable:62e2b4b8f6f2724588014c56/decimalseparator:." htmlTables="1" htmlFormat="all"/>
  </connection>
  <connection id="2" xr16:uid="{28937C3B-830F-B045-8C26-D05B346A254D}" name="Connection1" type="4" refreshedVersion="8" saveData="1">
    <webPr xl2000="1" url="http://www.csrhub.com/api/v3/companieshtmltable/decimalseparator:./nocache:0.2895625?session_id=eyJhbGciOiJIUzI1NiJ9.eyJhdXRoZW50aWNhdGVkIjp0cnVlLCJ1aWQiOjIxMzcwLCJyYXRpbmdzX2ludGVncml0eSI6dHJ1ZSwibGF0ZXN0X3Rvc19hdmFpbGFibGUiOjIyLCJsYXRlc3RfdG9zX2FjY2VwdGVkIjoyMiwidmVyc2lvbiI6IjMuMi4xNzkxIiwiZGF0ZSI6IjIwMjUtMDYtMDMiLCJ2YmFjb2RlYmFzZSI6IjEiLCJleHAiOjE3NjExNjI5Njh9.CajPJn4EOH7ahXoepkeDVvnFL5e5oO2oemW9SXK7RBY" post="names=American%20Well%20Corp&amp;names=Pernod%20Ricard&amp;names=FILA%20Fabbrica%20Italiana%20Lapis%20d%20Affni%20SpA&amp;names=Coty%20Inc.&amp;names=Barnes%20%26%20Noble,%20Inc.&amp;names=3M%20Company&amp;names=Newell%20Rubbermaid%20Inc.&amp;names=Procter%20%26%20Gamble%20Company&amp;names=Unilever%20PLC&amp;names=Church%20%26%20Dwight%20Co.,%20Inc.&amp;names=Edgewell%20Personal%20Care%20Company&amp;names=BIC&amp;names=Johnson%20%26%20Johnson&amp;names=Amazon.com,%20Inc.&amp;names=Groupe%20Danone&amp;names=Walmart%20Inc.&amp;names=Carrefour&amp;fields=Community%20Dev%20%26%20Philanthropy%20Rating%20(July%202025)&amp;fields=Human%20Rights%20%26%20Supply%20Chain%20Rating%20(July%202025)&amp;fields=Product%20Rating%20(July%202025)&amp;fields=Compensation%20%26%20Benefits%20Rating%20(July%202025)&amp;fields=Diversity%20%26%20Labor%20Rights%20Rating%20(July%202025)&amp;fields=Training,%20Health%20%26%20Safety%20Rating%20(July%202025)&amp;fields=Energy%20%26%20Climate%20Change%20Rating%20(July%202025)&amp;fields=Environment%20Policy%20%26%20Reporting%20Rating%20(July%202025)&amp;fields=Resource%20Management%20Rating%20(July%202025)&amp;fields=Board%20Rating%20(July%202025)&amp;fields=Leadership%20Ethics%20Rating%20(July%202025)&amp;fields=Transparency%20%26%20Reporting%20Rating%20(July%202025)" htmlTables="1" htmlFormat="all"/>
  </connection>
</connections>
</file>

<file path=xl/sharedStrings.xml><?xml version="1.0" encoding="utf-8"?>
<sst xmlns="http://schemas.openxmlformats.org/spreadsheetml/2006/main" count="177" uniqueCount="90">
  <si>
    <t>How to Use the CSRHub SDG Calculator</t>
  </si>
  <si>
    <t>Background</t>
  </si>
  <si>
    <t>SDG stands for Sustainable Development Goals. These are a set of 17 global goals adopted by the United Nations in 2015 as a universal call to action to end poverty, protect the planet, and ensure peace and prosperity for all by 2030, according to the UNDP and the World Health Organization. The 17 SDGs are integrated; they recognize that action in one area will affect outcomes in others, and that development must balance social, economic and environmental sustainability.</t>
  </si>
  <si>
    <t>Company Name</t>
  </si>
  <si>
    <t>Comparator Average</t>
  </si>
  <si>
    <t>Materiality Test</t>
  </si>
  <si>
    <t>17 Areas of Focus Have Been Mapped to ESG Topics</t>
  </si>
  <si>
    <t/>
  </si>
  <si>
    <t>The SDG Score Overview Tab</t>
  </si>
  <si>
    <t>What to Do, Next?</t>
  </si>
  <si>
    <t>When the focus company appears likely to fail the materiality test for a particular SDG area, it should consider taking steps to rectify this issue.These steps could include:</t>
  </si>
  <si>
    <t xml:space="preserve"> 1. Improve policies and practices in the area of concern.</t>
  </si>
  <si>
    <t xml:space="preserve"> 2. Gather more data to allow better understanding of performance in the area.</t>
  </si>
  <si>
    <t xml:space="preserve"> 3. Improve reporting to ratings groups and share relevant indicators.</t>
  </si>
  <si>
    <t>CSRHub's ratings are based on the views of hundreds of ratings groups. These groups typically rely on both formal and informal reporting from the entities they cover plus their own internal analysis techniques and models. If necessary, CSRHub can supply additional reports and tools to help improve reporting and strength an entity's engagement with rating sources.</t>
  </si>
  <si>
    <r>
      <t>For more information on CSRHub’s methodology, please see</t>
    </r>
    <r>
      <rPr>
        <u/>
        <sz val="12"/>
        <color rgb="FF0066CC"/>
        <rFont val="Arial"/>
        <family val="2"/>
      </rPr>
      <t xml:space="preserve"> this page </t>
    </r>
    <r>
      <rPr>
        <sz val="12"/>
        <color theme="1"/>
        <rFont val="Calibri"/>
        <family val="2"/>
        <scheme val="minor"/>
      </rPr>
      <t>on CSRHub’s web site.</t>
    </r>
  </si>
  <si>
    <t>Average Rating</t>
  </si>
  <si>
    <t>Best Rating</t>
  </si>
  <si>
    <t>Worst Rating</t>
  </si>
  <si>
    <t>CSRHub SDG Mapping</t>
  </si>
  <si>
    <t>SDG #</t>
  </si>
  <si>
    <t>SDG Description</t>
  </si>
  <si>
    <t>Community Dev &amp; Philanthropy</t>
  </si>
  <si>
    <t>Human Rights &amp; Supply Chain</t>
  </si>
  <si>
    <t>Product</t>
  </si>
  <si>
    <t>Compensation &amp; Benefits</t>
  </si>
  <si>
    <t>Diversity &amp; Labor Rights</t>
  </si>
  <si>
    <t>Training, Health &amp; Safety</t>
  </si>
  <si>
    <t>Energy &amp; Climate Change</t>
  </si>
  <si>
    <t>Environment Policy &amp; Reporting</t>
  </si>
  <si>
    <t>Resource Management</t>
  </si>
  <si>
    <t>Board</t>
  </si>
  <si>
    <t>Leadership Ethics</t>
  </si>
  <si>
    <t>Transparency &amp; Reporting</t>
  </si>
  <si>
    <t>End poverty in all its forms everywhere</t>
  </si>
  <si>
    <t>End hunger, achieve food security and improved nutrition and promote sustainable agriculture</t>
  </si>
  <si>
    <t>Ensure healthy lives and promote well-being for all at all ages</t>
  </si>
  <si>
    <t>Ensure inclusive and equitable quality education and promote lifelong learning opportunities for all</t>
  </si>
  <si>
    <t>Achieve gender equality and empower all women and girls</t>
  </si>
  <si>
    <t>Ensure availability and sustainable management of water and sanitation for all</t>
  </si>
  <si>
    <t>Ensure access to affordable, reliable, sustainable and modern energy for all</t>
  </si>
  <si>
    <t>Promote sustained, inclusive and sustainable economic growth, full and productive employment and decent work for all</t>
  </si>
  <si>
    <t>Build resilient infrastructure, promote inclusive and sustainable industrialization and foster innovation</t>
  </si>
  <si>
    <t>Reduce inequality within and among countries</t>
  </si>
  <si>
    <t>Make cities and human settlements inclusive, safe, resilient and sustainable</t>
  </si>
  <si>
    <t>Ensure sustainable consumption and production patterns</t>
  </si>
  <si>
    <t>Take urgent action to combat climate change and its impacts</t>
  </si>
  <si>
    <t>Conserve and sustainably use the oceans, seas and marine resources for sustainable development</t>
  </si>
  <si>
    <t>Protect, restore and promote sustainable use of terrestrial ecosystems, sustainably manage forests, combat desertification, and halt and reverse land degradation and halt biodiversity loss</t>
  </si>
  <si>
    <t>Promote peaceful and inclusive societies for sustainable development, provide access to justice for all and build effective, accountable and inclusive institutions at all levels</t>
  </si>
  <si>
    <t>Strengthen the means of implementation and revitalize the global partnership for sustainable development</t>
  </si>
  <si>
    <t>CSRHUB Rating Info</t>
  </si>
  <si>
    <t>For American Well Corp</t>
  </si>
  <si>
    <t>Showing Data From</t>
  </si>
  <si>
    <t>August 01, 2025</t>
  </si>
  <si>
    <t>Community</t>
  </si>
  <si>
    <t>Employees</t>
  </si>
  <si>
    <t>Environment</t>
  </si>
  <si>
    <t>Goverment</t>
  </si>
  <si>
    <t>American Well Corp</t>
  </si>
  <si>
    <t>Pernod Ricard</t>
  </si>
  <si>
    <t>FILA Fabbrica Italiana Lapis d Affni SpA</t>
  </si>
  <si>
    <t>Coty Inc.</t>
  </si>
  <si>
    <t>Barnes &amp; Noble, Inc.</t>
  </si>
  <si>
    <t>3M Company</t>
  </si>
  <si>
    <t>Newell Rubbermaid Inc.</t>
  </si>
  <si>
    <t>Procter &amp; Gamble Company</t>
  </si>
  <si>
    <t>Unilever PLC</t>
  </si>
  <si>
    <t>Church &amp; Dwight Co., Inc.</t>
  </si>
  <si>
    <t>Edgewell Personal Care Company</t>
  </si>
  <si>
    <t>BIC</t>
  </si>
  <si>
    <t>Johnson &amp; Johnson</t>
  </si>
  <si>
    <t>Amazon.com, Inc.</t>
  </si>
  <si>
    <t>Groupe Danone</t>
  </si>
  <si>
    <t>Walmart Inc.</t>
  </si>
  <si>
    <t>Carrefour</t>
  </si>
  <si>
    <t xml:space="preserve"> Internal Company Identifier</t>
  </si>
  <si>
    <t>SDG Score Overview</t>
  </si>
  <si>
    <r>
      <rPr>
        <b/>
        <sz val="11"/>
        <color rgb="FF335A89"/>
        <rFont val="Arial"/>
        <family val="2"/>
      </rPr>
      <t>Showing Data From</t>
    </r>
    <r>
      <rPr>
        <b/>
        <sz val="11"/>
        <color rgb="FF000000"/>
        <rFont val="Arial"/>
        <family val="2"/>
      </rPr>
      <t xml:space="preserve">   August 01, 2025  </t>
    </r>
  </si>
  <si>
    <t>Set Your Threshold for Materiality and Use the Tool</t>
  </si>
  <si>
    <t>The CSRHub Ratings Tab</t>
  </si>
  <si>
    <t>SDG Materiality Threshold Control</t>
  </si>
  <si>
    <t>SDG Compliance Results</t>
  </si>
  <si>
    <t>The SDG framework defines 17 priority areas for sustainable development, underpinned by a detailed set of targets and indicators for assessing progress. We have mapped the top 17 areas to the 12 sustainability-related topics that CSRHub rates. This mapping is shown on the SDG Mapping tab.</t>
  </si>
  <si>
    <t>This tab contains an estimate of the relative performance for the studied companies across the 17 SDG focus areas. The "focus company" is the top and the "comparators" are below it. The average, best, and worst ratings numbers at the top of the sheet reference the comparators. The focus company is excluded.</t>
  </si>
  <si>
    <t>Below is a mapping of CSRHub data to SASB-Auto Industry. The model was developed by our partner Valutus, under the title "Materiality Matters." You can learn more about Valutus at valutus.com.</t>
  </si>
  <si>
    <t>Reach out to CSRHub to request a custom mapping.</t>
  </si>
  <si>
    <t>Customize your SDG Materiality Level</t>
  </si>
  <si>
    <t>Look at cell B8 on the CSRHub Ratings Tab. This cell sets CSRHub ratings from the most recent month, when you pulled the report, for the studied companies. The "focus company" is the top and the "comparators" are below it. The average, best, and worst ratings numbers at the top of the sheet reference the comparators. The focus company is excluded.</t>
  </si>
  <si>
    <t>To the right at the top of this page is a cell to  "Customize your SDG Materiality Level" for this tool. If you want to test if the focus company is in line with the average for its comparators, set the threshold at 100%. If you would accept the focus company being a certain percent below the average for the SDGs, set the threshold at the desired percentage and click Calculate. To the right of these instructions, you will see a group of comparisons between the focus company and the average of the comparators. When the focus company fails to meet the threshold you set, you will see a flag that says "Below." When it meets the threshold, the flag will say "Pass."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</si>
</sst>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2"/>
      <color theme="1"/>
      <name val="Calibri"/>
      <family val="2"/>
      <scheme val="minor"/>
    </font>
    <font>
      <sz val="12"/>
      <color theme="1"/>
      <name val="Calibri"/>
      <family val="2"/>
      <scheme val="minor"/>
    </font>
    <font>
      <u/>
      <sz val="12"/>
      <color theme="10"/>
      <name val="Calibri"/>
      <family val="2"/>
      <scheme val="minor"/>
    </font>
    <font>
      <b/>
      <sz val="14"/>
      <color rgb="FF0F9ED5"/>
      <name val="Arial"/>
      <family val="1"/>
    </font>
    <font>
      <b/>
      <sz val="11"/>
      <color rgb="FFFFFFFF"/>
      <name val="Arial"/>
      <family val="1"/>
    </font>
    <font>
      <b/>
      <sz val="11"/>
      <color rgb="FF000000"/>
      <name val="Arial"/>
      <family val="1"/>
    </font>
    <font>
      <sz val="11"/>
      <color theme="1"/>
      <name val="Calibri"/>
      <family val="2"/>
    </font>
    <font>
      <b/>
      <sz val="11"/>
      <color rgb="FF0F9ED5"/>
      <name val="Arial"/>
      <family val="1"/>
    </font>
    <font>
      <sz val="11"/>
      <color rgb="FFFFFFFF"/>
      <name val="Arial"/>
      <family val="1"/>
    </font>
    <font>
      <b/>
      <sz val="12"/>
      <color rgb="FF000000"/>
      <name val="Calibri"/>
      <family val="2"/>
    </font>
    <font>
      <sz val="11"/>
      <color rgb="FF000000"/>
      <name val="Arial"/>
      <family val="1"/>
    </font>
    <font>
      <sz val="11"/>
      <color theme="1"/>
      <name val="Arial"/>
      <family val="2"/>
    </font>
    <font>
      <u/>
      <sz val="12"/>
      <color rgb="FF0066CC"/>
      <name val="Arial"/>
      <family val="2"/>
    </font>
    <font>
      <b/>
      <sz val="18"/>
      <color theme="1"/>
      <name val="Calibri"/>
      <family val="2"/>
      <scheme val="minor"/>
    </font>
    <font>
      <sz val="11.5"/>
      <color theme="1"/>
      <name val="Calibri (Body)"/>
    </font>
    <font>
      <sz val="11"/>
      <color theme="3"/>
      <name val="Verdana"/>
      <family val="2"/>
    </font>
    <font>
      <b/>
      <sz val="11"/>
      <color theme="1"/>
      <name val="Calibri"/>
      <family val="2"/>
      <scheme val="minor"/>
    </font>
    <font>
      <b/>
      <sz val="14"/>
      <color theme="1"/>
      <name val="Calibri"/>
      <family val="2"/>
      <scheme val="minor"/>
    </font>
    <font>
      <b/>
      <sz val="14"/>
      <color theme="1"/>
      <name val="Arial"/>
      <family val="2"/>
    </font>
    <font>
      <b/>
      <sz val="14"/>
      <color rgb="FF000000"/>
      <name val="Arial"/>
      <family val="1"/>
    </font>
    <font>
      <sz val="11"/>
      <color rgb="FF335A89"/>
      <name val="Arial"/>
      <family val="1"/>
    </font>
    <font>
      <sz val="11"/>
      <name val="Arial"/>
      <family val="1"/>
    </font>
    <font>
      <b/>
      <sz val="16"/>
      <color theme="8"/>
      <name val="Arial"/>
      <family val="2"/>
    </font>
    <font>
      <b/>
      <sz val="11"/>
      <color rgb="FFFFFFFF"/>
      <name val="Arial"/>
      <family val="2"/>
    </font>
    <font>
      <b/>
      <sz val="11"/>
      <color theme="1"/>
      <name val="Arial"/>
      <family val="2"/>
    </font>
    <font>
      <sz val="11"/>
      <name val="Arial"/>
      <family val="2"/>
    </font>
    <font>
      <sz val="11"/>
      <color rgb="FF000000"/>
      <name val="Arial"/>
      <family val="2"/>
    </font>
    <font>
      <sz val="11"/>
      <color indexed="81"/>
      <name val="Arial"/>
      <family val="2"/>
    </font>
    <font>
      <b/>
      <sz val="11"/>
      <color rgb="FF335A89"/>
      <name val="Arial"/>
      <family val="1"/>
    </font>
    <font>
      <sz val="12"/>
      <color theme="1"/>
      <name val="Arial"/>
      <family val="2"/>
    </font>
    <font>
      <b/>
      <sz val="11"/>
      <color rgb="FF335A89"/>
      <name val="Arial"/>
      <family val="2"/>
    </font>
    <font>
      <b/>
      <sz val="11"/>
      <color rgb="FF000000"/>
      <name val="Arial"/>
      <family val="2"/>
    </font>
    <font>
      <b/>
      <sz val="11"/>
      <color rgb="FF0F9ED5"/>
      <name val="Arial"/>
      <family val="2"/>
    </font>
    <font>
      <b/>
      <i/>
      <sz val="11"/>
      <color rgb="FF000000"/>
      <name val="Arial"/>
      <family val="2"/>
    </font>
    <font>
      <sz val="10"/>
      <color rgb="FF000000"/>
      <name val="Calibri"/>
      <family val="2"/>
    </font>
  </fonts>
  <fills count="9">
    <fill>
      <patternFill patternType="none"/>
    </fill>
    <fill>
      <patternFill patternType="gray125"/>
    </fill>
    <fill>
      <patternFill patternType="solid">
        <fgColor rgb="FF0C769E"/>
        <bgColor rgb="FF0C769E"/>
      </patternFill>
    </fill>
    <fill>
      <patternFill patternType="solid">
        <fgColor rgb="FFADDC02"/>
        <bgColor rgb="FFADDC02"/>
      </patternFill>
    </fill>
    <fill>
      <patternFill patternType="solid">
        <fgColor rgb="FF335A89"/>
        <bgColor rgb="FF335A89"/>
      </patternFill>
    </fill>
    <fill>
      <patternFill patternType="solid">
        <fgColor rgb="FFB8CCE4"/>
        <bgColor indexed="64"/>
      </patternFill>
    </fill>
    <fill>
      <gradientFill degree="90">
        <stop position="0">
          <color rgb="FF335A89"/>
        </stop>
        <stop position="1">
          <color rgb="FF3D6AA1"/>
        </stop>
      </gradientFill>
    </fill>
    <fill>
      <patternFill patternType="solid">
        <fgColor rgb="FFE6EDF6"/>
        <bgColor rgb="FFE6EDF6"/>
      </patternFill>
    </fill>
    <fill>
      <patternFill patternType="solid">
        <fgColor theme="4" tint="0.79998168889431442"/>
        <bgColor indexed="64"/>
      </patternFill>
    </fill>
  </fills>
  <borders count="1">
    <border>
      <left/>
      <right/>
      <top/>
      <bottom/>
      <diagonal/>
    </border>
  </borders>
  <cellStyleXfs count="4">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1" fillId="0" borderId="0"/>
  </cellStyleXfs>
  <cellXfs count="66">
    <xf numFmtId="0" fontId="0" fillId="0" borderId="0" xfId="0"/>
    <xf numFmtId="9" fontId="5" fillId="3" borderId="0" xfId="0" applyNumberFormat="1" applyFont="1" applyFill="1" applyAlignment="1">
      <alignment horizontal="right" vertical="center" wrapText="1"/>
    </xf>
    <xf numFmtId="0" fontId="6" fillId="0" borderId="0" xfId="0" applyFont="1"/>
    <xf numFmtId="0" fontId="5" fillId="0" borderId="0" xfId="0" applyFont="1" applyAlignment="1">
      <alignment horizontal="left" vertical="center"/>
    </xf>
    <xf numFmtId="0" fontId="8" fillId="4" borderId="0" xfId="0" applyFont="1" applyFill="1" applyAlignment="1">
      <alignment horizontal="center" vertical="center" wrapText="1"/>
    </xf>
    <xf numFmtId="1" fontId="6" fillId="0" borderId="0" xfId="0" applyNumberFormat="1" applyFont="1"/>
    <xf numFmtId="0" fontId="5" fillId="0" borderId="0" xfId="0" applyFont="1" applyAlignment="1">
      <alignment horizontal="left" vertical="center" wrapText="1"/>
    </xf>
    <xf numFmtId="0" fontId="9" fillId="0" borderId="0" xfId="3" applyFont="1" applyAlignment="1">
      <alignment horizontal="center" wrapText="1"/>
    </xf>
    <xf numFmtId="0" fontId="10" fillId="0" borderId="0" xfId="0" applyFont="1" applyAlignment="1">
      <alignment horizontal="left" vertical="top"/>
    </xf>
    <xf numFmtId="1" fontId="0" fillId="0" borderId="0" xfId="0" applyNumberFormat="1"/>
    <xf numFmtId="1" fontId="1" fillId="0" borderId="0" xfId="3" applyNumberFormat="1" applyAlignment="1">
      <alignment horizontal="center" vertical="center" wrapText="1"/>
    </xf>
    <xf numFmtId="0" fontId="13" fillId="0" borderId="0" xfId="0" applyFont="1" applyAlignment="1">
      <alignment horizontal="center"/>
    </xf>
    <xf numFmtId="0" fontId="15" fillId="5" borderId="0" xfId="0" applyFont="1" applyFill="1" applyAlignment="1">
      <alignment horizontal="center" vertical="center"/>
    </xf>
    <xf numFmtId="1" fontId="0" fillId="0" borderId="0" xfId="0" applyNumberFormat="1" applyAlignment="1">
      <alignment horizontal="center" vertical="center" wrapText="1"/>
    </xf>
    <xf numFmtId="0" fontId="2" fillId="0" borderId="0" xfId="2" applyBorder="1"/>
    <xf numFmtId="0" fontId="16" fillId="0" borderId="0" xfId="0" applyFont="1"/>
    <xf numFmtId="1" fontId="17" fillId="0" borderId="0" xfId="3" applyNumberFormat="1" applyFont="1" applyAlignment="1">
      <alignment horizontal="center" vertical="center" wrapText="1"/>
    </xf>
    <xf numFmtId="0" fontId="13" fillId="0" borderId="0" xfId="0" applyFont="1" applyAlignment="1">
      <alignment horizontal="left"/>
    </xf>
    <xf numFmtId="0" fontId="18" fillId="0" borderId="0" xfId="0" applyFont="1"/>
    <xf numFmtId="0" fontId="11" fillId="0" borderId="0" xfId="0" applyFont="1" applyAlignment="1">
      <alignment horizontal="left" vertical="center"/>
    </xf>
    <xf numFmtId="0" fontId="19" fillId="0" borderId="0" xfId="0" applyFont="1" applyAlignment="1">
      <alignment horizontal="left"/>
    </xf>
    <xf numFmtId="0" fontId="19" fillId="0" borderId="0" xfId="0" applyFont="1" applyAlignment="1">
      <alignment horizontal="left" vertical="center"/>
    </xf>
    <xf numFmtId="1" fontId="20" fillId="7" borderId="0" xfId="0" applyNumberFormat="1" applyFont="1" applyFill="1"/>
    <xf numFmtId="1" fontId="21" fillId="0" borderId="0" xfId="0" applyNumberFormat="1" applyFont="1" applyAlignment="1">
      <alignment horizontal="center" vertical="center"/>
    </xf>
    <xf numFmtId="0" fontId="11" fillId="0" borderId="0" xfId="0" applyFont="1"/>
    <xf numFmtId="0" fontId="11" fillId="0" borderId="0" xfId="0" applyFont="1" applyAlignment="1">
      <alignment wrapText="1"/>
    </xf>
    <xf numFmtId="0" fontId="23" fillId="4" borderId="0" xfId="0" applyFont="1" applyFill="1" applyAlignment="1">
      <alignment horizontal="center" vertical="center" wrapText="1"/>
    </xf>
    <xf numFmtId="0" fontId="24" fillId="0" borderId="0" xfId="0" applyFont="1" applyAlignment="1">
      <alignment horizontal="center" vertical="center"/>
    </xf>
    <xf numFmtId="0" fontId="25" fillId="0" borderId="0" xfId="3" applyFont="1" applyAlignment="1">
      <alignment horizontal="left" vertical="center" wrapText="1"/>
    </xf>
    <xf numFmtId="9" fontId="11" fillId="0" borderId="0" xfId="1" applyFont="1" applyBorder="1" applyAlignment="1">
      <alignment horizontal="center" vertical="center" wrapText="1"/>
    </xf>
    <xf numFmtId="0" fontId="4" fillId="4" borderId="0" xfId="0" applyFont="1" applyFill="1" applyAlignment="1">
      <alignment horizontal="center" vertical="center" wrapText="1"/>
    </xf>
    <xf numFmtId="0" fontId="10" fillId="0" borderId="0" xfId="0" applyFont="1" applyAlignment="1">
      <alignment horizontal="left" vertical="top" wrapText="1"/>
    </xf>
    <xf numFmtId="0" fontId="3" fillId="0" borderId="0" xfId="0" applyFont="1" applyAlignment="1">
      <alignment horizontal="left" vertical="center"/>
    </xf>
    <xf numFmtId="0" fontId="28" fillId="7" borderId="0" xfId="0" applyFont="1" applyFill="1" applyAlignment="1">
      <alignment horizontal="left" vertical="center" wrapText="1"/>
    </xf>
    <xf numFmtId="0" fontId="5" fillId="7" borderId="0" xfId="0" applyFont="1" applyFill="1" applyAlignment="1">
      <alignment horizontal="left" vertical="center" wrapText="1"/>
    </xf>
    <xf numFmtId="0" fontId="23" fillId="6" borderId="0" xfId="0" applyFont="1" applyFill="1" applyAlignment="1">
      <alignment horizontal="center" vertical="center" wrapText="1"/>
    </xf>
    <xf numFmtId="0" fontId="24" fillId="0" borderId="0" xfId="0" applyFont="1"/>
    <xf numFmtId="0" fontId="29" fillId="0" borderId="0" xfId="0" applyFont="1"/>
    <xf numFmtId="1" fontId="24" fillId="0" borderId="0" xfId="3" applyNumberFormat="1" applyFont="1" applyAlignment="1">
      <alignment horizontal="center" vertical="center" wrapText="1"/>
    </xf>
    <xf numFmtId="1" fontId="11" fillId="0" borderId="0" xfId="3" applyNumberFormat="1" applyFont="1" applyAlignment="1">
      <alignment horizontal="center" vertical="center" wrapText="1"/>
    </xf>
    <xf numFmtId="0" fontId="13" fillId="0" borderId="0" xfId="0" applyFont="1"/>
    <xf numFmtId="0" fontId="14" fillId="0" borderId="0" xfId="0" applyFont="1"/>
    <xf numFmtId="0" fontId="20" fillId="7" borderId="0" xfId="0" applyFont="1" applyFill="1" applyAlignment="1">
      <alignment vertical="center"/>
    </xf>
    <xf numFmtId="0" fontId="8" fillId="0" borderId="0" xfId="0" applyFont="1" applyAlignment="1">
      <alignment horizontal="center" vertical="center" wrapText="1"/>
    </xf>
    <xf numFmtId="0" fontId="0" fillId="0" borderId="0" xfId="0" applyAlignment="1">
      <alignment vertical="center"/>
    </xf>
    <xf numFmtId="0" fontId="33" fillId="0" borderId="0" xfId="3" applyFont="1" applyAlignment="1">
      <alignment horizontal="center" wrapText="1"/>
    </xf>
    <xf numFmtId="0" fontId="33" fillId="0" borderId="0" xfId="3" applyFont="1" applyAlignment="1">
      <alignment horizontal="center" vertical="center" wrapText="1"/>
    </xf>
    <xf numFmtId="0" fontId="4" fillId="2" borderId="0" xfId="0" applyFont="1" applyFill="1" applyAlignment="1">
      <alignment horizontal="center" vertical="center" wrapText="1"/>
    </xf>
    <xf numFmtId="0" fontId="18" fillId="8" borderId="0" xfId="0" applyFont="1" applyFill="1" applyAlignment="1">
      <alignment horizontal="center" vertical="center"/>
    </xf>
    <xf numFmtId="0" fontId="18" fillId="8" borderId="0" xfId="0" applyFont="1" applyFill="1" applyAlignment="1">
      <alignment horizontal="center"/>
    </xf>
    <xf numFmtId="0" fontId="32" fillId="0" borderId="0" xfId="0" applyFont="1" applyAlignment="1">
      <alignment horizontal="left" vertical="center" wrapText="1"/>
    </xf>
    <xf numFmtId="0" fontId="0" fillId="0" borderId="0" xfId="0"/>
    <xf numFmtId="0" fontId="3" fillId="0" borderId="0" xfId="0" applyFont="1" applyAlignment="1">
      <alignment horizontal="left" vertical="center" wrapText="1"/>
    </xf>
    <xf numFmtId="0" fontId="7" fillId="0" borderId="0" xfId="0" applyFont="1" applyAlignment="1">
      <alignment horizontal="left" vertical="center" wrapText="1"/>
    </xf>
    <xf numFmtId="0" fontId="11" fillId="0" borderId="0" xfId="0" applyFont="1" applyAlignment="1">
      <alignment vertical="center" wrapText="1"/>
    </xf>
    <xf numFmtId="0" fontId="10" fillId="0" borderId="0" xfId="0" applyFont="1" applyAlignment="1">
      <alignment horizontal="left" vertical="top" wrapText="1"/>
    </xf>
    <xf numFmtId="0" fontId="10" fillId="0" borderId="0" xfId="0" applyFont="1" applyAlignment="1">
      <alignment horizontal="left" vertical="top"/>
    </xf>
    <xf numFmtId="0" fontId="7" fillId="0" borderId="0" xfId="0" applyFont="1" applyAlignment="1">
      <alignment vertical="center" wrapText="1"/>
    </xf>
    <xf numFmtId="0" fontId="0" fillId="0" borderId="0" xfId="0" applyAlignment="1">
      <alignment vertical="center"/>
    </xf>
    <xf numFmtId="0" fontId="19" fillId="0" borderId="0" xfId="0" applyFont="1" applyAlignment="1">
      <alignment horizontal="left" vertical="center"/>
    </xf>
    <xf numFmtId="0" fontId="3" fillId="0" borderId="0" xfId="0" applyFont="1" applyAlignment="1">
      <alignment horizontal="left" vertical="center"/>
    </xf>
    <xf numFmtId="0" fontId="0" fillId="0" borderId="0" xfId="0" applyAlignment="1">
      <alignment horizontal="left" vertical="center"/>
    </xf>
    <xf numFmtId="0" fontId="20" fillId="7" borderId="0" xfId="0" applyFont="1" applyFill="1" applyAlignment="1">
      <alignment horizontal="center" vertical="center" wrapText="1"/>
    </xf>
    <xf numFmtId="0" fontId="22" fillId="0" borderId="0" xfId="0" applyFont="1" applyAlignment="1">
      <alignment horizontal="left" vertical="center"/>
    </xf>
    <xf numFmtId="0" fontId="11" fillId="0" borderId="0" xfId="0" applyFont="1" applyAlignment="1">
      <alignment vertical="top" wrapText="1"/>
    </xf>
    <xf numFmtId="0" fontId="11" fillId="0" borderId="0" xfId="0" applyFont="1"/>
  </cellXfs>
  <cellStyles count="4">
    <cellStyle name="Hyperlink" xfId="2" builtinId="8"/>
    <cellStyle name="Normal" xfId="0" builtinId="0"/>
    <cellStyle name="Normal 3" xfId="3" xr:uid="{9FC028BE-673F-6D48-82F4-B233D8985847}"/>
    <cellStyle name="Percent" xfId="1" builtinId="5"/>
  </cellStyles>
  <dxfs count="77">
    <dxf>
      <fill>
        <patternFill>
          <bgColor rgb="FF27BAB8"/>
        </patternFill>
      </fill>
    </dxf>
    <dxf>
      <fill>
        <patternFill>
          <bgColor rgb="FF36AEDE"/>
        </patternFill>
      </fill>
    </dxf>
    <dxf>
      <fill>
        <patternFill>
          <bgColor rgb="FFACDC00"/>
        </patternFill>
      </fill>
    </dxf>
    <dxf>
      <fill>
        <patternFill>
          <bgColor rgb="FFF8F9B0"/>
        </patternFill>
      </fill>
    </dxf>
    <dxf>
      <fill>
        <patternFill>
          <bgColor rgb="FFF8881B"/>
        </patternFill>
      </fill>
    </dxf>
    <dxf>
      <fill>
        <patternFill>
          <bgColor theme="6" tint="0.79998168889431442"/>
        </patternFill>
      </fill>
    </dxf>
    <dxf>
      <fill>
        <patternFill>
          <bgColor rgb="FFCCCCCC"/>
        </patternFill>
      </fill>
    </dxf>
    <dxf>
      <fill>
        <patternFill>
          <bgColor rgb="FFE98483"/>
        </patternFill>
      </fill>
    </dxf>
    <dxf>
      <fill>
        <patternFill>
          <bgColor rgb="FFCCCCCC"/>
        </patternFill>
      </fill>
    </dxf>
    <dxf>
      <fill>
        <patternFill>
          <bgColor theme="6" tint="0.79998168889431442"/>
        </patternFill>
      </fill>
    </dxf>
    <dxf>
      <fill>
        <patternFill>
          <bgColor rgb="FF36AEDE"/>
        </patternFill>
      </fill>
    </dxf>
    <dxf>
      <fill>
        <patternFill>
          <bgColor rgb="FFACDC00"/>
        </patternFill>
      </fill>
    </dxf>
    <dxf>
      <fill>
        <patternFill>
          <bgColor rgb="FFF8F9B0"/>
        </patternFill>
      </fill>
    </dxf>
    <dxf>
      <fill>
        <patternFill>
          <bgColor rgb="FFF8881B"/>
        </patternFill>
      </fill>
    </dxf>
    <dxf>
      <fill>
        <patternFill>
          <bgColor theme="6" tint="0.79998168889431442"/>
        </patternFill>
      </fill>
    </dxf>
    <dxf>
      <fill>
        <patternFill>
          <bgColor rgb="FFCCCCCC"/>
        </patternFill>
      </fill>
    </dxf>
    <dxf>
      <fill>
        <patternFill>
          <bgColor rgb="FFE98483"/>
        </patternFill>
      </fill>
    </dxf>
    <dxf>
      <fill>
        <patternFill>
          <bgColor rgb="FF27BAB8"/>
        </patternFill>
      </fill>
    </dxf>
    <dxf>
      <fill>
        <patternFill>
          <bgColor rgb="FFE98483"/>
        </patternFill>
      </fill>
    </dxf>
    <dxf>
      <fill>
        <patternFill>
          <bgColor rgb="FF36AEDE"/>
        </patternFill>
      </fill>
    </dxf>
    <dxf>
      <fill>
        <patternFill>
          <bgColor rgb="FFACDC00"/>
        </patternFill>
      </fill>
    </dxf>
    <dxf>
      <fill>
        <patternFill>
          <bgColor rgb="FFF8F9B0"/>
        </patternFill>
      </fill>
    </dxf>
    <dxf>
      <fill>
        <patternFill>
          <bgColor rgb="FFF8881B"/>
        </patternFill>
      </fill>
    </dxf>
    <dxf>
      <fill>
        <patternFill>
          <bgColor theme="6" tint="0.79998168889431442"/>
        </patternFill>
      </fill>
    </dxf>
    <dxf>
      <fill>
        <patternFill>
          <bgColor rgb="FFCCCCCC"/>
        </patternFill>
      </fill>
    </dxf>
    <dxf>
      <fill>
        <patternFill>
          <bgColor rgb="FF27BAB8"/>
        </patternFill>
      </fill>
    </dxf>
    <dxf>
      <fill>
        <patternFill>
          <bgColor rgb="FFCCCCCC"/>
        </patternFill>
      </fill>
    </dxf>
    <dxf>
      <fill>
        <patternFill patternType="solid">
          <fgColor rgb="FFE98484"/>
          <bgColor rgb="FFE98484"/>
        </patternFill>
      </fill>
    </dxf>
    <dxf>
      <fill>
        <patternFill patternType="solid">
          <fgColor rgb="FFF8881C"/>
          <bgColor rgb="FFF8881C"/>
        </patternFill>
      </fill>
    </dxf>
    <dxf>
      <fill>
        <patternFill patternType="solid">
          <fgColor rgb="FFF6FAB0"/>
          <bgColor rgb="FFF6FAB0"/>
        </patternFill>
      </fill>
    </dxf>
    <dxf>
      <fill>
        <patternFill patternType="solid">
          <fgColor rgb="FFADDC02"/>
          <bgColor rgb="FFADDC02"/>
        </patternFill>
      </fill>
    </dxf>
    <dxf>
      <fill>
        <patternFill patternType="solid">
          <fgColor rgb="FF37AEDE"/>
          <bgColor rgb="FF37AEDE"/>
        </patternFill>
      </fill>
    </dxf>
    <dxf>
      <fill>
        <patternFill patternType="solid">
          <fgColor rgb="FF29B9B7"/>
          <bgColor rgb="FF29B9B7"/>
        </patternFill>
      </fill>
    </dxf>
    <dxf>
      <font>
        <color rgb="FF00B050"/>
      </font>
    </dxf>
    <dxf>
      <font>
        <color rgb="FF9C0006"/>
      </font>
    </dxf>
    <dxf>
      <fill>
        <patternFill>
          <bgColor rgb="FF27BAB8"/>
        </patternFill>
      </fill>
    </dxf>
    <dxf>
      <fill>
        <patternFill>
          <bgColor rgb="FF36AEDE"/>
        </patternFill>
      </fill>
    </dxf>
    <dxf>
      <fill>
        <patternFill>
          <bgColor rgb="FFACDC00"/>
        </patternFill>
      </fill>
    </dxf>
    <dxf>
      <fill>
        <patternFill>
          <bgColor rgb="FFF8F9B0"/>
        </patternFill>
      </fill>
    </dxf>
    <dxf>
      <fill>
        <patternFill>
          <bgColor rgb="FFF8881B"/>
        </patternFill>
      </fill>
    </dxf>
    <dxf>
      <fill>
        <patternFill>
          <bgColor rgb="FFEBF1DE"/>
        </patternFill>
      </fill>
    </dxf>
    <dxf>
      <fill>
        <patternFill>
          <bgColor rgb="FFCCCCCC"/>
        </patternFill>
      </fill>
    </dxf>
    <dxf>
      <fill>
        <patternFill>
          <bgColor rgb="FFE98483"/>
        </patternFill>
      </fill>
    </dxf>
    <dxf>
      <fill>
        <patternFill>
          <bgColor rgb="FFCCCCCC"/>
        </patternFill>
      </fill>
    </dxf>
    <dxf>
      <font>
        <color rgb="FF00B050"/>
      </font>
    </dxf>
    <dxf>
      <font>
        <color rgb="FF9C0006"/>
      </font>
    </dxf>
    <dxf>
      <fill>
        <patternFill>
          <bgColor rgb="FF27BAB8"/>
        </patternFill>
      </fill>
    </dxf>
    <dxf>
      <fill>
        <patternFill>
          <bgColor rgb="FF36AEDE"/>
        </patternFill>
      </fill>
    </dxf>
    <dxf>
      <fill>
        <patternFill>
          <bgColor rgb="FFACDC00"/>
        </patternFill>
      </fill>
    </dxf>
    <dxf>
      <fill>
        <patternFill>
          <bgColor rgb="FFF8F9B0"/>
        </patternFill>
      </fill>
    </dxf>
    <dxf>
      <fill>
        <patternFill>
          <bgColor rgb="FFF8881B"/>
        </patternFill>
      </fill>
    </dxf>
    <dxf>
      <fill>
        <patternFill>
          <bgColor rgb="FFEBF1DE"/>
        </patternFill>
      </fill>
    </dxf>
    <dxf>
      <fill>
        <patternFill>
          <bgColor rgb="FFCCCCCC"/>
        </patternFill>
      </fill>
    </dxf>
    <dxf>
      <fill>
        <patternFill>
          <bgColor rgb="FFE98483"/>
        </patternFill>
      </fill>
    </dxf>
    <dxf>
      <fill>
        <patternFill>
          <bgColor rgb="FFCCCCCC"/>
        </patternFill>
      </fill>
    </dxf>
    <dxf>
      <font>
        <color rgb="FF9C0006"/>
      </font>
    </dxf>
    <dxf>
      <font>
        <color rgb="FF00B050"/>
      </font>
    </dxf>
    <dxf>
      <fill>
        <patternFill>
          <bgColor rgb="FF27BAB8"/>
        </patternFill>
      </fill>
    </dxf>
    <dxf>
      <fill>
        <patternFill>
          <bgColor rgb="FF36AEDE"/>
        </patternFill>
      </fill>
    </dxf>
    <dxf>
      <fill>
        <patternFill>
          <bgColor rgb="FFACDC00"/>
        </patternFill>
      </fill>
    </dxf>
    <dxf>
      <fill>
        <patternFill>
          <bgColor rgb="FFF8F9B0"/>
        </patternFill>
      </fill>
    </dxf>
    <dxf>
      <fill>
        <patternFill>
          <bgColor rgb="FFF8881B"/>
        </patternFill>
      </fill>
    </dxf>
    <dxf>
      <fill>
        <patternFill>
          <bgColor rgb="FFEBF1DE"/>
        </patternFill>
      </fill>
    </dxf>
    <dxf>
      <fill>
        <patternFill>
          <bgColor rgb="FFCCCCCC"/>
        </patternFill>
      </fill>
    </dxf>
    <dxf>
      <fill>
        <patternFill>
          <bgColor rgb="FFE98483"/>
        </patternFill>
      </fill>
    </dxf>
    <dxf>
      <fill>
        <patternFill>
          <bgColor rgb="FFCCCCCC"/>
        </patternFill>
      </fill>
    </dxf>
    <dxf>
      <font>
        <color rgb="FF00B050"/>
      </font>
    </dxf>
    <dxf>
      <font>
        <color rgb="FF9C0006"/>
      </font>
    </dxf>
    <dxf>
      <fill>
        <patternFill>
          <bgColor rgb="FF27BAB8"/>
        </patternFill>
      </fill>
    </dxf>
    <dxf>
      <fill>
        <patternFill>
          <bgColor rgb="FF36AEDE"/>
        </patternFill>
      </fill>
    </dxf>
    <dxf>
      <fill>
        <patternFill>
          <bgColor rgb="FFACDC00"/>
        </patternFill>
      </fill>
    </dxf>
    <dxf>
      <fill>
        <patternFill>
          <bgColor rgb="FFF8F9B0"/>
        </patternFill>
      </fill>
    </dxf>
    <dxf>
      <fill>
        <patternFill>
          <bgColor rgb="FFF8881B"/>
        </patternFill>
      </fill>
    </dxf>
    <dxf>
      <fill>
        <patternFill>
          <bgColor rgb="FFEBF1DE"/>
        </patternFill>
      </fill>
    </dxf>
    <dxf>
      <fill>
        <patternFill>
          <bgColor rgb="FFCCCCCC"/>
        </patternFill>
      </fill>
    </dxf>
    <dxf>
      <fill>
        <patternFill>
          <bgColor rgb="FFE98483"/>
        </patternFill>
      </fill>
    </dxf>
    <dxf>
      <fill>
        <patternFill>
          <bgColor rgb="FFCCCC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jp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635000</xdr:colOff>
      <xdr:row>2</xdr:row>
      <xdr:rowOff>127000</xdr:rowOff>
    </xdr:to>
    <xdr:pic>
      <xdr:nvPicPr>
        <xdr:cNvPr id="4" name="Picture 3">
          <a:extLst>
            <a:ext uri="{FF2B5EF4-FFF2-40B4-BE49-F238E27FC236}">
              <a16:creationId xmlns:a16="http://schemas.microsoft.com/office/drawing/2014/main" id="{A8561C21-5A89-5E45-B3D3-9B23ADB8E638}"/>
            </a:ext>
          </a:extLst>
        </xdr:cNvPr>
        <xdr:cNvPicPr>
          <a:picLocks noChangeAspect="1"/>
        </xdr:cNvPicPr>
      </xdr:nvPicPr>
      <xdr:blipFill>
        <a:blip xmlns:r="http://schemas.openxmlformats.org/officeDocument/2006/relationships" r:embed="rId1"/>
        <a:stretch>
          <a:fillRect/>
        </a:stretch>
      </xdr:blipFill>
      <xdr:spPr>
        <a:xfrm>
          <a:off x="0" y="0"/>
          <a:ext cx="2286000" cy="533400"/>
        </a:xfrm>
        <a:prstGeom prst="rect">
          <a:avLst/>
        </a:prstGeom>
      </xdr:spPr>
    </xdr:pic>
    <xdr:clientData/>
  </xdr:twoCellAnchor>
  <xdr:twoCellAnchor>
    <xdr:from>
      <xdr:col>12</xdr:col>
      <xdr:colOff>863600</xdr:colOff>
      <xdr:row>0</xdr:row>
      <xdr:rowOff>114300</xdr:rowOff>
    </xdr:from>
    <xdr:to>
      <xdr:col>13</xdr:col>
      <xdr:colOff>1993900</xdr:colOff>
      <xdr:row>2</xdr:row>
      <xdr:rowOff>63500</xdr:rowOff>
    </xdr:to>
    <xdr:pic>
      <xdr:nvPicPr>
        <xdr:cNvPr id="5" name="Picture 4">
          <a:extLst>
            <a:ext uri="{FF2B5EF4-FFF2-40B4-BE49-F238E27FC236}">
              <a16:creationId xmlns:a16="http://schemas.microsoft.com/office/drawing/2014/main" id="{F927FF9C-8D44-AA4C-94B0-88AD5C6A5981}"/>
            </a:ext>
          </a:extLst>
        </xdr:cNvPr>
        <xdr:cNvPicPr>
          <a:picLocks noChangeAspect="1"/>
        </xdr:cNvPicPr>
      </xdr:nvPicPr>
      <xdr:blipFill>
        <a:blip xmlns:r="http://schemas.openxmlformats.org/officeDocument/2006/relationships" r:embed="rId2"/>
        <a:stretch>
          <a:fillRect/>
        </a:stretch>
      </xdr:blipFill>
      <xdr:spPr>
        <a:xfrm>
          <a:off x="15074900" y="114300"/>
          <a:ext cx="3048000" cy="355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0</xdr:row>
      <xdr:rowOff>0</xdr:rowOff>
    </xdr:from>
    <xdr:to>
      <xdr:col>7</xdr:col>
      <xdr:colOff>313477</xdr:colOff>
      <xdr:row>1</xdr:row>
      <xdr:rowOff>165100</xdr:rowOff>
    </xdr:to>
    <xdr:pic>
      <xdr:nvPicPr>
        <xdr:cNvPr id="3" name="Picture 2">
          <a:extLst>
            <a:ext uri="{FF2B5EF4-FFF2-40B4-BE49-F238E27FC236}">
              <a16:creationId xmlns:a16="http://schemas.microsoft.com/office/drawing/2014/main" id="{0AD01A0A-341E-6E43-AABE-3D16F0BF1424}"/>
            </a:ext>
          </a:extLst>
        </xdr:cNvPr>
        <xdr:cNvPicPr>
          <a:picLocks noChangeAspect="1"/>
        </xdr:cNvPicPr>
      </xdr:nvPicPr>
      <xdr:blipFill>
        <a:blip xmlns:r="http://schemas.openxmlformats.org/officeDocument/2006/relationships" r:embed="rId1"/>
        <a:stretch>
          <a:fillRect/>
        </a:stretch>
      </xdr:blipFill>
      <xdr:spPr>
        <a:xfrm>
          <a:off x="7556500" y="0"/>
          <a:ext cx="2739177" cy="355600"/>
        </a:xfrm>
        <a:prstGeom prst="rect">
          <a:avLst/>
        </a:prstGeom>
      </xdr:spPr>
    </xdr:pic>
    <xdr:clientData/>
  </xdr:twoCellAnchor>
  <xdr:twoCellAnchor>
    <xdr:from>
      <xdr:col>0</xdr:col>
      <xdr:colOff>0</xdr:colOff>
      <xdr:row>0</xdr:row>
      <xdr:rowOff>0</xdr:rowOff>
    </xdr:from>
    <xdr:to>
      <xdr:col>1</xdr:col>
      <xdr:colOff>431800</xdr:colOff>
      <xdr:row>2</xdr:row>
      <xdr:rowOff>127000</xdr:rowOff>
    </xdr:to>
    <xdr:pic>
      <xdr:nvPicPr>
        <xdr:cNvPr id="4" name="Picture 3">
          <a:extLst>
            <a:ext uri="{FF2B5EF4-FFF2-40B4-BE49-F238E27FC236}">
              <a16:creationId xmlns:a16="http://schemas.microsoft.com/office/drawing/2014/main" id="{222A86AD-6ADE-E440-8014-A426951B68A5}"/>
            </a:ext>
          </a:extLst>
        </xdr:cNvPr>
        <xdr:cNvPicPr>
          <a:picLocks noChangeAspect="1"/>
        </xdr:cNvPicPr>
      </xdr:nvPicPr>
      <xdr:blipFill>
        <a:blip xmlns:r="http://schemas.openxmlformats.org/officeDocument/2006/relationships" r:embed="rId2"/>
        <a:stretch>
          <a:fillRect/>
        </a:stretch>
      </xdr:blipFill>
      <xdr:spPr>
        <a:xfrm>
          <a:off x="0" y="0"/>
          <a:ext cx="3048000" cy="533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0</xdr:row>
      <xdr:rowOff>0</xdr:rowOff>
    </xdr:from>
    <xdr:to>
      <xdr:col>7</xdr:col>
      <xdr:colOff>114300</xdr:colOff>
      <xdr:row>1</xdr:row>
      <xdr:rowOff>50800</xdr:rowOff>
    </xdr:to>
    <xdr:pic>
      <xdr:nvPicPr>
        <xdr:cNvPr id="7" name="Picture 6">
          <a:extLst>
            <a:ext uri="{FF2B5EF4-FFF2-40B4-BE49-F238E27FC236}">
              <a16:creationId xmlns:a16="http://schemas.microsoft.com/office/drawing/2014/main" id="{EEC40BEE-929B-9546-B96B-12FD37BB4660}"/>
            </a:ext>
          </a:extLst>
        </xdr:cNvPr>
        <xdr:cNvPicPr>
          <a:picLocks noChangeAspect="1"/>
        </xdr:cNvPicPr>
      </xdr:nvPicPr>
      <xdr:blipFill>
        <a:blip xmlns:r="http://schemas.openxmlformats.org/officeDocument/2006/relationships" r:embed="rId1"/>
        <a:stretch>
          <a:fillRect/>
        </a:stretch>
      </xdr:blipFill>
      <xdr:spPr>
        <a:xfrm>
          <a:off x="8458200" y="0"/>
          <a:ext cx="2743200" cy="355600"/>
        </a:xfrm>
        <a:prstGeom prst="rect">
          <a:avLst/>
        </a:prstGeom>
      </xdr:spPr>
    </xdr:pic>
    <xdr:clientData/>
  </xdr:twoCellAnchor>
  <xdr:twoCellAnchor>
    <xdr:from>
      <xdr:col>0</xdr:col>
      <xdr:colOff>0</xdr:colOff>
      <xdr:row>0</xdr:row>
      <xdr:rowOff>0</xdr:rowOff>
    </xdr:from>
    <xdr:to>
      <xdr:col>3</xdr:col>
      <xdr:colOff>203200</xdr:colOff>
      <xdr:row>2</xdr:row>
      <xdr:rowOff>25400</xdr:rowOff>
    </xdr:to>
    <xdr:pic>
      <xdr:nvPicPr>
        <xdr:cNvPr id="9" name="Picture 8">
          <a:extLst>
            <a:ext uri="{FF2B5EF4-FFF2-40B4-BE49-F238E27FC236}">
              <a16:creationId xmlns:a16="http://schemas.microsoft.com/office/drawing/2014/main" id="{F2CCCCE0-B9D0-0940-90A5-654E5A1FDE0C}"/>
            </a:ext>
          </a:extLst>
        </xdr:cNvPr>
        <xdr:cNvPicPr>
          <a:picLocks noChangeAspect="1"/>
        </xdr:cNvPicPr>
      </xdr:nvPicPr>
      <xdr:blipFill>
        <a:blip xmlns:r="http://schemas.openxmlformats.org/officeDocument/2006/relationships" r:embed="rId2"/>
        <a:stretch>
          <a:fillRect/>
        </a:stretch>
      </xdr:blipFill>
      <xdr:spPr>
        <a:xfrm>
          <a:off x="0" y="0"/>
          <a:ext cx="5410200" cy="533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1845733</xdr:colOff>
      <xdr:row>2</xdr:row>
      <xdr:rowOff>152400</xdr:rowOff>
    </xdr:to>
    <xdr:pic>
      <xdr:nvPicPr>
        <xdr:cNvPr id="2" name="Picture 1">
          <a:extLst>
            <a:ext uri="{FF2B5EF4-FFF2-40B4-BE49-F238E27FC236}">
              <a16:creationId xmlns:a16="http://schemas.microsoft.com/office/drawing/2014/main" id="{2809461D-BCC8-984D-88D2-6089DC327F6B}"/>
            </a:ext>
          </a:extLst>
        </xdr:cNvPr>
        <xdr:cNvPicPr>
          <a:picLocks noChangeAspect="1"/>
        </xdr:cNvPicPr>
      </xdr:nvPicPr>
      <xdr:blipFill>
        <a:blip xmlns:r="http://schemas.openxmlformats.org/officeDocument/2006/relationships" r:embed="rId1"/>
        <a:stretch>
          <a:fillRect/>
        </a:stretch>
      </xdr:blipFill>
      <xdr:spPr>
        <a:xfrm>
          <a:off x="0" y="0"/>
          <a:ext cx="2671233" cy="533400"/>
        </a:xfrm>
        <a:prstGeom prst="rect">
          <a:avLst/>
        </a:prstGeom>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CSRHub_Companies_Table_1" backgroundRefresh="0" growShrinkType="overwriteClear" adjustColumnWidth="0" connectionId="2" xr16:uid="{87B8D321-389E-B042-B8C7-C3644A0ED09A}" autoFormatId="16" applyNumberFormats="0" applyBorderFormats="0" applyFontFormats="1" applyPatternFormats="1"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CSRHub Companies Table 62e2b4b8f6f2724588014c56" backgroundRefresh="0" growShrinkType="overwriteClear" adjustColumnWidth="0" connectionId="1" xr16:uid="{6F1F759D-B296-954A-AB3D-AB767E57CD7A}"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hyperlink" Target="https://www.csrhub.com/csrhub-esg-ratings-methodology"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queryTable" Target="../queryTables/queryTable1.xml"/><Relationship Id="rId2" Type="http://schemas.openxmlformats.org/officeDocument/2006/relationships/vmlDrawing" Target="../drawings/vmlDrawing2.vml"/><Relationship Id="rId1" Type="http://schemas.openxmlformats.org/officeDocument/2006/relationships/drawing" Target="../drawings/drawing3.xml"/><Relationship Id="rId5" Type="http://schemas.openxmlformats.org/officeDocument/2006/relationships/comments" Target="../comments2.xml"/><Relationship Id="rId4" Type="http://schemas.openxmlformats.org/officeDocument/2006/relationships/queryTable" Target="../queryTables/queryTable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76606-8F20-924C-8CDA-9A0F2786911A}">
  <sheetPr>
    <pageSetUpPr fitToPage="1"/>
  </sheetPr>
  <dimension ref="A6:N52"/>
  <sheetViews>
    <sheetView tabSelected="1" workbookViewId="0">
      <selection activeCell="A6" sqref="A6:F6"/>
    </sheetView>
  </sheetViews>
  <sheetFormatPr baseColWidth="10" defaultRowHeight="16" x14ac:dyDescent="0.2"/>
  <cols>
    <col min="7" max="7" width="12.5" customWidth="1"/>
    <col min="9" max="9" width="27.33203125" customWidth="1"/>
    <col min="10" max="10" width="25.5" customWidth="1"/>
    <col min="11" max="11" width="23.6640625" customWidth="1"/>
    <col min="12" max="12" width="24.5" customWidth="1"/>
    <col min="13" max="13" width="25.1640625" customWidth="1"/>
    <col min="14" max="14" width="27.33203125" customWidth="1"/>
  </cols>
  <sheetData>
    <row r="6" spans="1:14" ht="19" customHeight="1" x14ac:dyDescent="0.2">
      <c r="A6" s="52" t="s">
        <v>0</v>
      </c>
      <c r="B6" s="51"/>
      <c r="C6" s="51"/>
      <c r="D6" s="51"/>
      <c r="E6" s="51"/>
      <c r="F6" s="51"/>
      <c r="I6" s="48" t="s">
        <v>81</v>
      </c>
      <c r="J6" s="48"/>
    </row>
    <row r="7" spans="1:14" ht="39" customHeight="1" x14ac:dyDescent="0.2">
      <c r="I7" s="47" t="s">
        <v>87</v>
      </c>
      <c r="J7" s="1">
        <v>0.85</v>
      </c>
      <c r="K7" s="2"/>
      <c r="L7" s="2"/>
      <c r="M7" s="2"/>
      <c r="N7" s="2"/>
    </row>
    <row r="8" spans="1:14" ht="18" x14ac:dyDescent="0.2">
      <c r="A8" s="53" t="s">
        <v>1</v>
      </c>
      <c r="B8" s="51"/>
      <c r="I8" s="49" t="s">
        <v>82</v>
      </c>
      <c r="J8" s="49"/>
      <c r="K8" s="49"/>
      <c r="L8" s="49"/>
      <c r="M8" s="49"/>
      <c r="N8" s="49"/>
    </row>
    <row r="9" spans="1:14" ht="95" customHeight="1" x14ac:dyDescent="0.2">
      <c r="A9" s="54" t="s">
        <v>2</v>
      </c>
      <c r="B9" s="54"/>
      <c r="C9" s="54"/>
      <c r="D9" s="54"/>
      <c r="E9" s="54"/>
      <c r="F9" s="54"/>
      <c r="G9" s="54"/>
      <c r="I9" s="3" t="s">
        <v>3</v>
      </c>
      <c r="J9" s="4" t="str">
        <f>'SDG Score Overview'!B14</f>
        <v>End poverty in all its forms everywhere</v>
      </c>
      <c r="K9" s="4" t="str">
        <f>'SDG Score Overview'!C14</f>
        <v>End hunger, achieve food security and improved nutrition and promote sustainable agriculture</v>
      </c>
      <c r="L9" s="4" t="str">
        <f>'SDG Score Overview'!D14</f>
        <v>Ensure healthy lives and promote well-being for all at all ages</v>
      </c>
      <c r="M9" s="4" t="str">
        <f>'SDG Score Overview'!E14</f>
        <v>Ensure inclusive and equitable quality education and promote lifelong learning opportunities for all</v>
      </c>
      <c r="N9" s="4" t="str">
        <f>'SDG Score Overview'!F14</f>
        <v>Achieve gender equality and empower all women and girls</v>
      </c>
    </row>
    <row r="10" spans="1:14" x14ac:dyDescent="0.2">
      <c r="I10" s="5" t="str">
        <f>'SDG Score Overview'!A15</f>
        <v>American Well Corp</v>
      </c>
      <c r="J10" s="10">
        <f>'SDG Score Overview'!B15</f>
        <v>52.909999999999989</v>
      </c>
      <c r="K10" s="10">
        <f>'SDG Score Overview'!C15</f>
        <v>49.019999999999996</v>
      </c>
      <c r="L10" s="10">
        <f>'SDG Score Overview'!D15</f>
        <v>50.783333333333331</v>
      </c>
      <c r="M10" s="10">
        <f>'SDG Score Overview'!E15</f>
        <v>53.232500000000002</v>
      </c>
      <c r="N10" s="10">
        <f>'SDG Score Overview'!F15</f>
        <v>52.588333333333338</v>
      </c>
    </row>
    <row r="11" spans="1:14" x14ac:dyDescent="0.2">
      <c r="I11" s="5" t="s">
        <v>4</v>
      </c>
      <c r="J11" s="10">
        <f>'SDG Score Overview'!B10</f>
        <v>57.1175</v>
      </c>
      <c r="K11" s="10">
        <f>'SDG Score Overview'!C10</f>
        <v>56.497874999999993</v>
      </c>
      <c r="L11" s="10">
        <f>'SDG Score Overview'!D10</f>
        <v>58.477499999999985</v>
      </c>
      <c r="M11" s="10">
        <f>'SDG Score Overview'!E10</f>
        <v>60.173906249999995</v>
      </c>
      <c r="N11" s="10">
        <f>'SDG Score Overview'!F10</f>
        <v>57.662916666666668</v>
      </c>
    </row>
    <row r="12" spans="1:14" x14ac:dyDescent="0.2">
      <c r="I12" s="6" t="s">
        <v>5</v>
      </c>
      <c r="J12" s="45" t="str">
        <f>IF(J10&lt;J11*$J$7,"Below","Pass")</f>
        <v>Pass</v>
      </c>
      <c r="K12" s="45" t="str">
        <f>IF(K10&lt;K11*$J$7,"Below","Pass")</f>
        <v>Pass</v>
      </c>
      <c r="L12" s="45" t="str">
        <f>IF(L10&lt;L11*$J$7,"Below","Pass")</f>
        <v>Pass</v>
      </c>
      <c r="M12" s="45" t="str">
        <f>IF(M10&lt;M11*$J$7,"Below","Pass")</f>
        <v>Pass</v>
      </c>
      <c r="N12" s="45" t="str">
        <f>IF(N10&lt;N11*$J$7,"Below","Pass")</f>
        <v>Pass</v>
      </c>
    </row>
    <row r="14" spans="1:14" x14ac:dyDescent="0.2">
      <c r="A14" s="53" t="s">
        <v>6</v>
      </c>
      <c r="B14" s="51"/>
      <c r="C14" s="51"/>
      <c r="D14" s="51"/>
      <c r="E14" s="51"/>
      <c r="F14" s="51"/>
    </row>
    <row r="15" spans="1:14" ht="82" customHeight="1" x14ac:dyDescent="0.2">
      <c r="A15" s="55" t="s">
        <v>83</v>
      </c>
      <c r="B15" s="56"/>
      <c r="C15" s="56"/>
      <c r="D15" s="56"/>
      <c r="E15" s="56"/>
      <c r="F15" s="56"/>
      <c r="G15" s="56"/>
      <c r="H15" s="8"/>
      <c r="I15" s="3" t="s">
        <v>3</v>
      </c>
      <c r="J15" s="4" t="str">
        <f>'SDG Score Overview'!G14</f>
        <v>Ensure availability and sustainable management of water and sanitation for all</v>
      </c>
      <c r="K15" s="4" t="str">
        <f>'SDG Score Overview'!H14</f>
        <v>Ensure access to affordable, reliable, sustainable and modern energy for all</v>
      </c>
      <c r="L15" s="4" t="str">
        <f>'SDG Score Overview'!I14</f>
        <v>Promote sustained, inclusive and sustainable economic growth, full and productive employment and decent work for all</v>
      </c>
      <c r="M15" s="4" t="str">
        <f>'SDG Score Overview'!J14</f>
        <v>Build resilient infrastructure, promote inclusive and sustainable industrialization and foster innovation</v>
      </c>
      <c r="N15" s="4" t="str">
        <f>'SDG Score Overview'!K14</f>
        <v>Reduce inequality within and among countries</v>
      </c>
    </row>
    <row r="16" spans="1:14" x14ac:dyDescent="0.2">
      <c r="A16" s="9" t="s">
        <v>7</v>
      </c>
      <c r="B16" s="9" t="s">
        <v>7</v>
      </c>
      <c r="C16" s="9" t="s">
        <v>7</v>
      </c>
      <c r="D16" s="9" t="s">
        <v>7</v>
      </c>
      <c r="E16" s="9" t="s">
        <v>7</v>
      </c>
      <c r="F16" s="9" t="s">
        <v>7</v>
      </c>
      <c r="G16" s="9" t="s">
        <v>7</v>
      </c>
      <c r="H16" s="9" t="s">
        <v>7</v>
      </c>
      <c r="I16" s="5" t="str">
        <f>'SDG Score Overview'!A15</f>
        <v>American Well Corp</v>
      </c>
      <c r="J16" s="10">
        <f>'SDG Score Overview'!G15</f>
        <v>52.327500000000001</v>
      </c>
      <c r="K16" s="10">
        <f>'SDG Score Overview'!H15</f>
        <v>44.217499999999994</v>
      </c>
      <c r="L16" s="10">
        <f>'SDG Score Overview'!I15</f>
        <v>51.480000000000004</v>
      </c>
      <c r="M16" s="10">
        <f>'SDG Score Overview'!J15</f>
        <v>45.71125</v>
      </c>
      <c r="N16" s="10">
        <f>'SDG Score Overview'!K15</f>
        <v>52.632857142857141</v>
      </c>
    </row>
    <row r="17" spans="1:14" x14ac:dyDescent="0.2">
      <c r="A17" s="9" t="s">
        <v>7</v>
      </c>
      <c r="B17" s="9" t="s">
        <v>7</v>
      </c>
      <c r="C17" s="9" t="s">
        <v>7</v>
      </c>
      <c r="D17" s="9" t="s">
        <v>7</v>
      </c>
      <c r="E17" s="9" t="s">
        <v>7</v>
      </c>
      <c r="F17" s="9" t="s">
        <v>7</v>
      </c>
      <c r="G17" s="9" t="s">
        <v>7</v>
      </c>
      <c r="H17" s="9" t="s">
        <v>7</v>
      </c>
      <c r="I17" s="5" t="s">
        <v>4</v>
      </c>
      <c r="J17" s="10">
        <f>'SDG Score Overview'!G10</f>
        <v>56.914999999999992</v>
      </c>
      <c r="K17" s="10">
        <f>'SDG Score Overview'!H10</f>
        <v>59.779374999999987</v>
      </c>
      <c r="L17" s="10">
        <f>'SDG Score Overview'!I10</f>
        <v>58.465750000000007</v>
      </c>
      <c r="M17" s="10">
        <f>'SDG Score Overview'!J10</f>
        <v>59.05109375</v>
      </c>
      <c r="N17" s="10">
        <f>'SDG Score Overview'!K10</f>
        <v>57.22937499999999</v>
      </c>
    </row>
    <row r="18" spans="1:14" x14ac:dyDescent="0.2">
      <c r="A18" s="6" t="s">
        <v>7</v>
      </c>
      <c r="B18" s="6" t="s">
        <v>7</v>
      </c>
      <c r="C18" s="6" t="s">
        <v>7</v>
      </c>
      <c r="D18" s="6" t="s">
        <v>7</v>
      </c>
      <c r="E18" s="6" t="s">
        <v>7</v>
      </c>
      <c r="F18" s="6" t="s">
        <v>7</v>
      </c>
      <c r="G18" s="6" t="s">
        <v>7</v>
      </c>
      <c r="H18" s="6" t="s">
        <v>7</v>
      </c>
      <c r="I18" s="6" t="s">
        <v>5</v>
      </c>
      <c r="J18" s="45" t="str">
        <f>IF(J16&lt;J17*$J$7,"Below","Pass")</f>
        <v>Pass</v>
      </c>
      <c r="K18" s="45" t="str">
        <f>IF(K16&lt;K17*$J$7,"Below","Pass")</f>
        <v>Below</v>
      </c>
      <c r="L18" s="45" t="str">
        <f>IF(L16&lt;L17*$J$7,"Below","Pass")</f>
        <v>Pass</v>
      </c>
      <c r="M18" s="45" t="str">
        <f>IF(M16&lt;M17*$J$7,"Below","Pass")</f>
        <v>Below</v>
      </c>
      <c r="N18" s="45" t="str">
        <f>IF(N16&lt;N17*$J$7,"Below","Pass")</f>
        <v>Pass</v>
      </c>
    </row>
    <row r="20" spans="1:14" x14ac:dyDescent="0.2">
      <c r="A20" s="53" t="s">
        <v>8</v>
      </c>
      <c r="B20" s="53"/>
      <c r="C20" s="53"/>
      <c r="D20" s="53"/>
      <c r="E20" s="53"/>
      <c r="F20" s="53"/>
      <c r="G20" s="53"/>
    </row>
    <row r="21" spans="1:14" ht="103" customHeight="1" x14ac:dyDescent="0.2">
      <c r="A21" s="55" t="s">
        <v>84</v>
      </c>
      <c r="B21" s="56"/>
      <c r="C21" s="56"/>
      <c r="D21" s="56"/>
      <c r="E21" s="56"/>
      <c r="F21" s="56"/>
      <c r="G21" s="56"/>
      <c r="H21" s="8"/>
      <c r="I21" s="3" t="s">
        <v>3</v>
      </c>
      <c r="J21" s="4" t="str">
        <f>'SDG Score Overview'!L14</f>
        <v>Make cities and human settlements inclusive, safe, resilient and sustainable</v>
      </c>
      <c r="K21" s="4" t="str">
        <f>'SDG Score Overview'!M14</f>
        <v>Ensure sustainable consumption and production patterns</v>
      </c>
      <c r="L21" s="4" t="str">
        <f>'SDG Score Overview'!N14</f>
        <v>Take urgent action to combat climate change and its impacts</v>
      </c>
      <c r="M21" s="4" t="str">
        <f>'SDG Score Overview'!O14</f>
        <v>Conserve and sustainably use the oceans, seas and marine resources for sustainable development</v>
      </c>
      <c r="N21" s="4" t="str">
        <f>'SDG Score Overview'!P14</f>
        <v>Protect, restore and promote sustainable use of terrestrial ecosystems, sustainably manage forests, combat desertification, and halt and reverse land degradation and halt biodiversity loss</v>
      </c>
    </row>
    <row r="22" spans="1:14" x14ac:dyDescent="0.2">
      <c r="H22" s="9" t="s">
        <v>7</v>
      </c>
      <c r="I22" s="5" t="str">
        <f>'SDG Score Overview'!A15</f>
        <v>American Well Corp</v>
      </c>
      <c r="J22" s="10">
        <f>'SDG Score Overview'!L15</f>
        <v>48.964999999999996</v>
      </c>
      <c r="K22" s="10">
        <f>'SDG Score Overview'!M15</f>
        <v>46.557499999999997</v>
      </c>
      <c r="L22" s="10">
        <f>'SDG Score Overview'!N15</f>
        <v>47.118571428571428</v>
      </c>
      <c r="M22" s="10">
        <f>'SDG Score Overview'!O15</f>
        <v>48.685000000000002</v>
      </c>
      <c r="N22" s="10">
        <f>'SDG Score Overview'!P15</f>
        <v>50.082000000000001</v>
      </c>
    </row>
    <row r="23" spans="1:14" x14ac:dyDescent="0.2">
      <c r="H23" s="9" t="s">
        <v>7</v>
      </c>
      <c r="I23" s="5" t="s">
        <v>4</v>
      </c>
      <c r="J23" s="10">
        <f>'SDG Score Overview'!L10</f>
        <v>58.020833333333321</v>
      </c>
      <c r="K23" s="10">
        <f>'SDG Score Overview'!M10</f>
        <v>57.22265625</v>
      </c>
      <c r="L23" s="10">
        <f>'SDG Score Overview'!N10</f>
        <v>58.437053571428571</v>
      </c>
      <c r="M23" s="10">
        <f>'SDG Score Overview'!O10</f>
        <v>57.543281249999993</v>
      </c>
      <c r="N23" s="10">
        <f>'SDG Score Overview'!P10</f>
        <v>57.272875000000013</v>
      </c>
    </row>
    <row r="24" spans="1:14" x14ac:dyDescent="0.2">
      <c r="E24" s="6" t="s">
        <v>7</v>
      </c>
      <c r="F24" s="6" t="s">
        <v>7</v>
      </c>
      <c r="G24" s="6" t="s">
        <v>7</v>
      </c>
      <c r="H24" s="6" t="s">
        <v>7</v>
      </c>
      <c r="I24" s="6" t="s">
        <v>5</v>
      </c>
      <c r="J24" s="45" t="str">
        <f>IF(J22&lt;J23*$J$7,"Below","Pass")</f>
        <v>Below</v>
      </c>
      <c r="K24" s="45" t="str">
        <f>IF(K22&lt;K23*$J$7,"Below","Pass")</f>
        <v>Below</v>
      </c>
      <c r="L24" s="45" t="str">
        <f>IF(L22&lt;L23*$J$7,"Below","Pass")</f>
        <v>Below</v>
      </c>
      <c r="M24" s="45" t="str">
        <f>IF(M22&lt;M23*$J$7,"Below","Pass")</f>
        <v>Below</v>
      </c>
      <c r="N24" s="45" t="str">
        <f>IF(N22&lt;N23*$J$7,"Below","Pass")</f>
        <v>Pass</v>
      </c>
    </row>
    <row r="26" spans="1:14" ht="16" customHeight="1" x14ac:dyDescent="0.2">
      <c r="A26" s="57" t="s">
        <v>80</v>
      </c>
      <c r="B26" s="57"/>
      <c r="C26" s="57"/>
      <c r="D26" s="57"/>
      <c r="E26" s="57"/>
      <c r="F26" s="57"/>
      <c r="G26" s="57"/>
    </row>
    <row r="27" spans="1:14" ht="104" customHeight="1" x14ac:dyDescent="0.2">
      <c r="A27" s="55" t="s">
        <v>88</v>
      </c>
      <c r="B27" s="56"/>
      <c r="C27" s="56"/>
      <c r="D27" s="56"/>
      <c r="E27" s="56"/>
      <c r="F27" s="56"/>
      <c r="G27" s="56"/>
      <c r="H27" s="8"/>
      <c r="I27" s="3" t="s">
        <v>3</v>
      </c>
      <c r="J27" s="4" t="str">
        <f>'SDG Score Overview'!Q14</f>
        <v>Promote peaceful and inclusive societies for sustainable development, provide access to justice for all and build effective, accountable and inclusive institutions at all levels</v>
      </c>
      <c r="K27" s="4" t="str">
        <f>'SDG Score Overview'!R14</f>
        <v>Strengthen the means of implementation and revitalize the global partnership for sustainable development</v>
      </c>
      <c r="L27" s="4"/>
      <c r="M27" s="4"/>
      <c r="N27" s="4"/>
    </row>
    <row r="28" spans="1:14" x14ac:dyDescent="0.2">
      <c r="A28" s="9" t="s">
        <v>7</v>
      </c>
      <c r="B28" s="9" t="s">
        <v>7</v>
      </c>
      <c r="C28" s="9" t="s">
        <v>7</v>
      </c>
      <c r="D28" s="9" t="s">
        <v>7</v>
      </c>
      <c r="E28" s="9" t="s">
        <v>7</v>
      </c>
      <c r="F28" s="9" t="s">
        <v>7</v>
      </c>
      <c r="G28" s="9" t="s">
        <v>7</v>
      </c>
      <c r="H28" s="9" t="s">
        <v>7</v>
      </c>
      <c r="I28" s="5" t="str">
        <f>'SDG Score Overview'!A15</f>
        <v>American Well Corp</v>
      </c>
      <c r="J28" s="10">
        <f>'SDG Score Overview'!Q15</f>
        <v>51.868333333333325</v>
      </c>
      <c r="K28" s="10">
        <f>'SDG Score Overview'!R15</f>
        <v>49.698000000000008</v>
      </c>
      <c r="L28" s="10"/>
      <c r="M28" s="10"/>
      <c r="N28" s="10"/>
    </row>
    <row r="29" spans="1:14" x14ac:dyDescent="0.2">
      <c r="H29" s="9" t="s">
        <v>7</v>
      </c>
      <c r="I29" s="5" t="s">
        <v>4</v>
      </c>
      <c r="J29" s="10">
        <f>'SDG Score Overview'!Q10</f>
        <v>57.591875000000002</v>
      </c>
      <c r="K29" s="10">
        <f>'SDG Score Overview'!R10</f>
        <v>57.239750000000001</v>
      </c>
      <c r="L29" s="10"/>
      <c r="M29" s="10"/>
      <c r="N29" s="10"/>
    </row>
    <row r="30" spans="1:14" ht="20" customHeight="1" x14ac:dyDescent="0.2">
      <c r="H30" s="6" t="s">
        <v>7</v>
      </c>
      <c r="I30" s="6" t="s">
        <v>5</v>
      </c>
      <c r="J30" s="46" t="str">
        <f>IF(J28&lt;J29*$J$7,"Below","Pass")</f>
        <v>Pass</v>
      </c>
      <c r="K30" s="46" t="str">
        <f>IF(K28&lt;K29*$J$7,"Below","Pass")</f>
        <v>Pass</v>
      </c>
      <c r="L30" s="7"/>
      <c r="M30" s="7"/>
      <c r="N30" s="7"/>
    </row>
    <row r="32" spans="1:14" x14ac:dyDescent="0.2">
      <c r="A32" s="50" t="s">
        <v>79</v>
      </c>
      <c r="B32" s="51"/>
      <c r="C32" s="51"/>
      <c r="D32" s="51"/>
      <c r="E32" s="51"/>
      <c r="F32" s="51"/>
      <c r="G32" s="51"/>
    </row>
    <row r="33" spans="1:8" ht="118" customHeight="1" x14ac:dyDescent="0.2">
      <c r="A33" s="55" t="s">
        <v>89</v>
      </c>
      <c r="B33" s="55"/>
      <c r="C33" s="55"/>
      <c r="D33" s="55"/>
      <c r="E33" s="55"/>
      <c r="F33" s="55"/>
      <c r="G33" s="55"/>
    </row>
    <row r="34" spans="1:8" x14ac:dyDescent="0.2">
      <c r="A34" s="31"/>
      <c r="B34" s="31"/>
      <c r="C34" s="31"/>
      <c r="D34" s="31"/>
      <c r="E34" s="31"/>
      <c r="F34" s="31"/>
      <c r="G34" s="31"/>
    </row>
    <row r="35" spans="1:8" ht="16" customHeight="1" x14ac:dyDescent="0.2">
      <c r="A35" s="53" t="s">
        <v>9</v>
      </c>
      <c r="B35" s="51"/>
      <c r="C35" s="31"/>
      <c r="D35" s="31"/>
      <c r="E35" s="31"/>
      <c r="F35" s="31"/>
      <c r="G35" s="31"/>
    </row>
    <row r="36" spans="1:8" ht="32" customHeight="1" x14ac:dyDescent="0.2">
      <c r="A36" s="55" t="s">
        <v>10</v>
      </c>
      <c r="B36" s="55"/>
      <c r="C36" s="55"/>
      <c r="D36" s="55"/>
      <c r="E36" s="55"/>
      <c r="F36" s="55"/>
      <c r="G36" s="55"/>
    </row>
    <row r="37" spans="1:8" x14ac:dyDescent="0.2">
      <c r="A37" s="8" t="s">
        <v>11</v>
      </c>
      <c r="B37" s="31"/>
      <c r="C37" s="31"/>
      <c r="D37" s="31"/>
      <c r="E37" s="31"/>
      <c r="F37" s="31"/>
      <c r="G37" s="31"/>
    </row>
    <row r="38" spans="1:8" x14ac:dyDescent="0.2">
      <c r="A38" s="8" t="s">
        <v>12</v>
      </c>
      <c r="B38" s="31"/>
      <c r="C38" s="31"/>
      <c r="D38" s="31"/>
      <c r="E38" s="31"/>
      <c r="F38" s="31"/>
      <c r="G38" s="31"/>
    </row>
    <row r="39" spans="1:8" x14ac:dyDescent="0.2">
      <c r="A39" s="8" t="s">
        <v>13</v>
      </c>
      <c r="B39" s="31"/>
      <c r="C39" s="31"/>
      <c r="D39" s="31"/>
      <c r="E39" s="31"/>
      <c r="F39" s="31"/>
      <c r="G39" s="31"/>
    </row>
    <row r="40" spans="1:8" x14ac:dyDescent="0.2">
      <c r="A40" s="31"/>
      <c r="B40" s="31"/>
      <c r="C40" s="31"/>
      <c r="D40" s="31"/>
      <c r="E40" s="31"/>
      <c r="F40" s="31"/>
      <c r="G40" s="31"/>
    </row>
    <row r="41" spans="1:8" ht="73" customHeight="1" x14ac:dyDescent="0.2">
      <c r="A41" s="55" t="s">
        <v>14</v>
      </c>
      <c r="B41" s="55"/>
      <c r="C41" s="55"/>
      <c r="D41" s="55"/>
      <c r="E41" s="55"/>
      <c r="F41" s="55"/>
      <c r="G41" s="55"/>
    </row>
    <row r="43" spans="1:8" ht="32" customHeight="1" x14ac:dyDescent="0.2">
      <c r="A43" s="58" t="s">
        <v>15</v>
      </c>
      <c r="B43" s="58"/>
      <c r="C43" s="58"/>
      <c r="D43" s="58"/>
      <c r="E43" s="58"/>
      <c r="F43" s="58"/>
      <c r="G43" s="58"/>
      <c r="H43" s="44"/>
    </row>
    <row r="45" spans="1:8" ht="16" customHeight="1" x14ac:dyDescent="0.2"/>
    <row r="50" ht="20" customHeight="1" x14ac:dyDescent="0.2"/>
    <row r="52" ht="16" customHeight="1" x14ac:dyDescent="0.2"/>
  </sheetData>
  <mergeCells count="17">
    <mergeCell ref="A35:B35"/>
    <mergeCell ref="A33:G33"/>
    <mergeCell ref="A36:G36"/>
    <mergeCell ref="A41:G41"/>
    <mergeCell ref="A43:G43"/>
    <mergeCell ref="I6:J6"/>
    <mergeCell ref="I8:N8"/>
    <mergeCell ref="A32:G32"/>
    <mergeCell ref="A6:F6"/>
    <mergeCell ref="A8:B8"/>
    <mergeCell ref="A9:G9"/>
    <mergeCell ref="A14:F14"/>
    <mergeCell ref="A15:G15"/>
    <mergeCell ref="A27:G27"/>
    <mergeCell ref="A21:G21"/>
    <mergeCell ref="A20:G20"/>
    <mergeCell ref="A26:G26"/>
  </mergeCells>
  <conditionalFormatting sqref="J10:N11">
    <cfRule type="cellIs" dxfId="76" priority="44" operator="equal">
      <formula>0</formula>
    </cfRule>
    <cfRule type="cellIs" dxfId="75" priority="43" operator="between">
      <formula>0.01</formula>
      <formula>29.5</formula>
    </cfRule>
    <cfRule type="containsText" dxfId="74" priority="42" stopIfTrue="1" operator="containsText" text="NR">
      <formula>NOT(ISERROR(SEARCH("NR",J10)))</formula>
    </cfRule>
    <cfRule type="containsText" dxfId="73" priority="41" stopIfTrue="1" operator="containsText" text="NA">
      <formula>NOT(ISERROR(SEARCH("NA",J10)))</formula>
    </cfRule>
    <cfRule type="cellIs" dxfId="72" priority="40" operator="between">
      <formula>29.5</formula>
      <formula>39.5</formula>
    </cfRule>
    <cfRule type="cellIs" dxfId="71" priority="39" operator="between">
      <formula>39.5</formula>
      <formula>49.5</formula>
    </cfRule>
    <cfRule type="cellIs" dxfId="70" priority="38" operator="between">
      <formula>49.5</formula>
      <formula>59.5</formula>
    </cfRule>
    <cfRule type="cellIs" dxfId="69" priority="37" operator="between">
      <formula>59.5</formula>
      <formula>79.5</formula>
    </cfRule>
    <cfRule type="cellIs" dxfId="68" priority="36" operator="between">
      <formula>79.5</formula>
      <formula>100</formula>
    </cfRule>
  </conditionalFormatting>
  <conditionalFormatting sqref="J12:N12">
    <cfRule type="cellIs" dxfId="67" priority="35" operator="equal">
      <formula>"Below"</formula>
    </cfRule>
    <cfRule type="cellIs" dxfId="66" priority="34" operator="equal">
      <formula>"Pass"</formula>
    </cfRule>
  </conditionalFormatting>
  <conditionalFormatting sqref="J16:N17">
    <cfRule type="cellIs" dxfId="65" priority="33" operator="equal">
      <formula>0</formula>
    </cfRule>
    <cfRule type="cellIs" dxfId="64" priority="32" operator="between">
      <formula>0.01</formula>
      <formula>29.5</formula>
    </cfRule>
    <cfRule type="containsText" dxfId="63" priority="31" stopIfTrue="1" operator="containsText" text="NR">
      <formula>NOT(ISERROR(SEARCH("NR",J16)))</formula>
    </cfRule>
    <cfRule type="containsText" dxfId="62" priority="30" stopIfTrue="1" operator="containsText" text="NA">
      <formula>NOT(ISERROR(SEARCH("NA",J16)))</formula>
    </cfRule>
    <cfRule type="cellIs" dxfId="61" priority="29" operator="between">
      <formula>29.5</formula>
      <formula>39.5</formula>
    </cfRule>
    <cfRule type="cellIs" dxfId="60" priority="28" operator="between">
      <formula>39.5</formula>
      <formula>49.5</formula>
    </cfRule>
    <cfRule type="cellIs" dxfId="59" priority="27" operator="between">
      <formula>49.5</formula>
      <formula>59.5</formula>
    </cfRule>
    <cfRule type="cellIs" dxfId="58" priority="26" operator="between">
      <formula>59.5</formula>
      <formula>79.5</formula>
    </cfRule>
    <cfRule type="cellIs" dxfId="57" priority="25" operator="between">
      <formula>79.5</formula>
      <formula>100</formula>
    </cfRule>
  </conditionalFormatting>
  <conditionalFormatting sqref="J18:N18">
    <cfRule type="cellIs" dxfId="56" priority="23" operator="equal">
      <formula>"Pass"</formula>
    </cfRule>
    <cfRule type="cellIs" dxfId="55" priority="24" operator="equal">
      <formula>"Below"</formula>
    </cfRule>
  </conditionalFormatting>
  <conditionalFormatting sqref="J22:N23">
    <cfRule type="cellIs" dxfId="54" priority="22" operator="equal">
      <formula>0</formula>
    </cfRule>
    <cfRule type="cellIs" dxfId="53" priority="21" operator="between">
      <formula>0.01</formula>
      <formula>29.5</formula>
    </cfRule>
    <cfRule type="containsText" dxfId="52" priority="20" stopIfTrue="1" operator="containsText" text="NR">
      <formula>NOT(ISERROR(SEARCH("NR",J22)))</formula>
    </cfRule>
    <cfRule type="containsText" dxfId="51" priority="19" stopIfTrue="1" operator="containsText" text="NA">
      <formula>NOT(ISERROR(SEARCH("NA",J22)))</formula>
    </cfRule>
    <cfRule type="cellIs" dxfId="50" priority="18" operator="between">
      <formula>29.5</formula>
      <formula>39.5</formula>
    </cfRule>
    <cfRule type="cellIs" dxfId="49" priority="17" operator="between">
      <formula>39.5</formula>
      <formula>49.5</formula>
    </cfRule>
    <cfRule type="cellIs" dxfId="48" priority="16" operator="between">
      <formula>49.5</formula>
      <formula>59.5</formula>
    </cfRule>
    <cfRule type="cellIs" dxfId="47" priority="15" operator="between">
      <formula>59.5</formula>
      <formula>79.5</formula>
    </cfRule>
    <cfRule type="cellIs" dxfId="46" priority="14" operator="between">
      <formula>79.5</formula>
      <formula>100</formula>
    </cfRule>
  </conditionalFormatting>
  <conditionalFormatting sqref="J24:N24">
    <cfRule type="cellIs" dxfId="45" priority="13" operator="equal">
      <formula>"Below"</formula>
    </cfRule>
    <cfRule type="cellIs" dxfId="44" priority="12" operator="equal">
      <formula>"Pass"</formula>
    </cfRule>
  </conditionalFormatting>
  <conditionalFormatting sqref="J28:N29">
    <cfRule type="cellIs" dxfId="43" priority="11" operator="equal">
      <formula>0</formula>
    </cfRule>
    <cfRule type="cellIs" dxfId="42" priority="10" operator="between">
      <formula>0.01</formula>
      <formula>29.5</formula>
    </cfRule>
    <cfRule type="containsText" dxfId="41" priority="9" stopIfTrue="1" operator="containsText" text="NR">
      <formula>NOT(ISERROR(SEARCH("NR",J28)))</formula>
    </cfRule>
    <cfRule type="containsText" dxfId="40" priority="8" stopIfTrue="1" operator="containsText" text="NA">
      <formula>NOT(ISERROR(SEARCH("NA",J28)))</formula>
    </cfRule>
    <cfRule type="cellIs" dxfId="39" priority="7" operator="between">
      <formula>29.5</formula>
      <formula>39.5</formula>
    </cfRule>
    <cfRule type="cellIs" dxfId="38" priority="6" operator="between">
      <formula>39.5</formula>
      <formula>49.5</formula>
    </cfRule>
    <cfRule type="cellIs" dxfId="37" priority="5" operator="between">
      <formula>49.5</formula>
      <formula>59.5</formula>
    </cfRule>
    <cfRule type="cellIs" dxfId="36" priority="4" operator="between">
      <formula>59.5</formula>
      <formula>79.5</formula>
    </cfRule>
    <cfRule type="cellIs" dxfId="35" priority="3" operator="between">
      <formula>79.5</formula>
      <formula>100</formula>
    </cfRule>
  </conditionalFormatting>
  <conditionalFormatting sqref="J30:N30">
    <cfRule type="cellIs" dxfId="34" priority="2" operator="equal">
      <formula>"Below"</formula>
    </cfRule>
    <cfRule type="cellIs" dxfId="33" priority="1" operator="equal">
      <formula>"Pass"</formula>
    </cfRule>
  </conditionalFormatting>
  <hyperlinks>
    <hyperlink ref="A43" r:id="rId1" xr:uid="{54094379-9A6C-374B-8338-33D404EB3FAE}"/>
  </hyperlinks>
  <printOptions horizontalCentered="1"/>
  <pageMargins left="0.2" right="0.2" top="0.25" bottom="0.25" header="0.3" footer="0.25"/>
  <pageSetup paperSize="6" scale="29" orientation="landscape" horizontalDpi="0" verticalDpi="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8BBA3-CD70-044F-8BBE-7A75B1F528CB}">
  <sheetPr>
    <pageSetUpPr fitToPage="1"/>
  </sheetPr>
  <dimension ref="A4:R31"/>
  <sheetViews>
    <sheetView workbookViewId="0">
      <selection activeCell="A7" sqref="A7"/>
    </sheetView>
  </sheetViews>
  <sheetFormatPr baseColWidth="10" defaultRowHeight="16" x14ac:dyDescent="0.2"/>
  <cols>
    <col min="1" max="1" width="34.33203125" customWidth="1"/>
    <col min="2" max="2" width="14.33203125" customWidth="1"/>
    <col min="3" max="3" width="18" customWidth="1"/>
    <col min="4" max="4" width="15.33203125" customWidth="1"/>
    <col min="5" max="5" width="19.5" customWidth="1"/>
    <col min="6" max="6" width="15.33203125" customWidth="1"/>
    <col min="7" max="7" width="16.5" customWidth="1"/>
    <col min="8" max="8" width="17" customWidth="1"/>
    <col min="9" max="9" width="20.5" customWidth="1"/>
    <col min="10" max="10" width="16.83203125" customWidth="1"/>
    <col min="12" max="12" width="18.5" customWidth="1"/>
    <col min="13" max="13" width="16.83203125" customWidth="1"/>
    <col min="14" max="14" width="17.33203125" customWidth="1"/>
    <col min="15" max="15" width="23.5" customWidth="1"/>
    <col min="16" max="16" width="31.6640625" customWidth="1"/>
    <col min="17" max="17" width="30.83203125" customWidth="1"/>
    <col min="18" max="18" width="23.1640625" customWidth="1"/>
  </cols>
  <sheetData>
    <row r="4" spans="1:18" ht="18" x14ac:dyDescent="0.2">
      <c r="A4" s="18"/>
    </row>
    <row r="5" spans="1:18" x14ac:dyDescent="0.2">
      <c r="A5" s="19"/>
    </row>
    <row r="6" spans="1:18" x14ac:dyDescent="0.2">
      <c r="A6" s="19"/>
    </row>
    <row r="7" spans="1:18" ht="18" x14ac:dyDescent="0.2">
      <c r="A7" s="20" t="s">
        <v>77</v>
      </c>
    </row>
    <row r="8" spans="1:18" ht="17" customHeight="1" x14ac:dyDescent="0.2">
      <c r="A8" s="21" t="s">
        <v>52</v>
      </c>
    </row>
    <row r="9" spans="1:18" ht="21" customHeight="1" x14ac:dyDescent="0.2">
      <c r="A9" s="42" t="s">
        <v>78</v>
      </c>
      <c r="B9" s="43"/>
      <c r="C9" s="43"/>
      <c r="D9" s="43"/>
      <c r="E9" s="43"/>
      <c r="F9" s="43"/>
      <c r="G9" s="43"/>
      <c r="H9" s="43"/>
      <c r="I9" s="43"/>
      <c r="J9" s="43"/>
      <c r="K9" s="43"/>
      <c r="L9" s="43"/>
      <c r="M9" s="43"/>
      <c r="N9" s="43"/>
      <c r="O9" s="43"/>
      <c r="P9" s="43"/>
      <c r="Q9" s="43"/>
      <c r="R9" s="43"/>
    </row>
    <row r="10" spans="1:18" x14ac:dyDescent="0.2">
      <c r="A10" s="22" t="s">
        <v>16</v>
      </c>
      <c r="B10" s="23">
        <f>AVERAGEIF(B16:B217,"&lt;&gt;0")</f>
        <v>57.1175</v>
      </c>
      <c r="C10" s="23">
        <f t="shared" ref="C10:R10" si="0">AVERAGEIF(C16:C217,"&lt;&gt;0")</f>
        <v>56.497874999999993</v>
      </c>
      <c r="D10" s="23">
        <f t="shared" si="0"/>
        <v>58.477499999999985</v>
      </c>
      <c r="E10" s="23">
        <f t="shared" si="0"/>
        <v>60.173906249999995</v>
      </c>
      <c r="F10" s="23">
        <f t="shared" si="0"/>
        <v>57.662916666666668</v>
      </c>
      <c r="G10" s="23">
        <f t="shared" si="0"/>
        <v>56.914999999999992</v>
      </c>
      <c r="H10" s="23">
        <f t="shared" si="0"/>
        <v>59.779374999999987</v>
      </c>
      <c r="I10" s="23">
        <f t="shared" si="0"/>
        <v>58.465750000000007</v>
      </c>
      <c r="J10" s="23">
        <f t="shared" si="0"/>
        <v>59.05109375</v>
      </c>
      <c r="K10" s="23">
        <f t="shared" si="0"/>
        <v>57.22937499999999</v>
      </c>
      <c r="L10" s="23">
        <f t="shared" si="0"/>
        <v>58.020833333333321</v>
      </c>
      <c r="M10" s="23">
        <f t="shared" si="0"/>
        <v>57.22265625</v>
      </c>
      <c r="N10" s="23">
        <f t="shared" si="0"/>
        <v>58.437053571428571</v>
      </c>
      <c r="O10" s="23">
        <f t="shared" si="0"/>
        <v>57.543281249999993</v>
      </c>
      <c r="P10" s="23">
        <f t="shared" si="0"/>
        <v>57.272875000000013</v>
      </c>
      <c r="Q10" s="23">
        <f t="shared" si="0"/>
        <v>57.591875000000002</v>
      </c>
      <c r="R10" s="23">
        <f t="shared" si="0"/>
        <v>57.239750000000001</v>
      </c>
    </row>
    <row r="11" spans="1:18" x14ac:dyDescent="0.2">
      <c r="A11" s="22" t="s">
        <v>17</v>
      </c>
      <c r="B11" s="23">
        <f>MAX(B16:B217)</f>
        <v>62.594285714285718</v>
      </c>
      <c r="C11" s="23">
        <f t="shared" ref="C11:R11" si="1">MAX(C16:C217)</f>
        <v>62.278000000000006</v>
      </c>
      <c r="D11" s="23">
        <f t="shared" si="1"/>
        <v>64.736666666666665</v>
      </c>
      <c r="E11" s="23">
        <f t="shared" si="1"/>
        <v>69.210000000000008</v>
      </c>
      <c r="F11" s="23">
        <f t="shared" si="1"/>
        <v>64.894999999999996</v>
      </c>
      <c r="G11" s="23">
        <f t="shared" si="1"/>
        <v>62.814999999999998</v>
      </c>
      <c r="H11" s="23">
        <f t="shared" si="1"/>
        <v>66.462500000000006</v>
      </c>
      <c r="I11" s="23">
        <f t="shared" si="1"/>
        <v>66.562000000000012</v>
      </c>
      <c r="J11" s="23">
        <f t="shared" si="1"/>
        <v>65.686250000000001</v>
      </c>
      <c r="K11" s="23">
        <f t="shared" si="1"/>
        <v>63.477142857142852</v>
      </c>
      <c r="L11" s="23">
        <f t="shared" si="1"/>
        <v>64.489999999999995</v>
      </c>
      <c r="M11" s="23">
        <f t="shared" si="1"/>
        <v>63.877500000000005</v>
      </c>
      <c r="N11" s="23">
        <f t="shared" si="1"/>
        <v>64.581428571428575</v>
      </c>
      <c r="O11" s="23">
        <f t="shared" si="1"/>
        <v>64.099999999999994</v>
      </c>
      <c r="P11" s="23">
        <f t="shared" si="1"/>
        <v>63.868000000000002</v>
      </c>
      <c r="Q11" s="23">
        <f t="shared" si="1"/>
        <v>64.328333333333319</v>
      </c>
      <c r="R11" s="23">
        <f t="shared" si="1"/>
        <v>63.096000000000004</v>
      </c>
    </row>
    <row r="12" spans="1:18" x14ac:dyDescent="0.2">
      <c r="A12" s="22" t="s">
        <v>18</v>
      </c>
      <c r="B12" s="23">
        <f>MIN(B16:B217)</f>
        <v>47.751428571428569</v>
      </c>
      <c r="C12" s="23">
        <f t="shared" ref="C12:R12" si="2">MIN(C16:C217)</f>
        <v>47.63000000000001</v>
      </c>
      <c r="D12" s="23">
        <f t="shared" si="2"/>
        <v>47.13666666666667</v>
      </c>
      <c r="E12" s="23">
        <f t="shared" si="2"/>
        <v>46.64</v>
      </c>
      <c r="F12" s="23">
        <f t="shared" si="2"/>
        <v>45.26</v>
      </c>
      <c r="G12" s="23">
        <f t="shared" si="2"/>
        <v>47.722499999999997</v>
      </c>
      <c r="H12" s="23">
        <f t="shared" si="2"/>
        <v>49.262499999999996</v>
      </c>
      <c r="I12" s="23">
        <f t="shared" si="2"/>
        <v>45.331999999999994</v>
      </c>
      <c r="J12" s="23">
        <f t="shared" si="2"/>
        <v>46.066249999999997</v>
      </c>
      <c r="K12" s="23">
        <f t="shared" si="2"/>
        <v>46.612857142857138</v>
      </c>
      <c r="L12" s="23">
        <f t="shared" si="2"/>
        <v>49.384999999999998</v>
      </c>
      <c r="M12" s="23">
        <f t="shared" si="2"/>
        <v>46.295000000000002</v>
      </c>
      <c r="N12" s="23">
        <f t="shared" si="2"/>
        <v>46.208571428571425</v>
      </c>
      <c r="O12" s="23">
        <f t="shared" si="2"/>
        <v>47.772500000000001</v>
      </c>
      <c r="P12" s="23">
        <f t="shared" si="2"/>
        <v>46.418000000000006</v>
      </c>
      <c r="Q12" s="23">
        <f t="shared" si="2"/>
        <v>48.633333333333333</v>
      </c>
      <c r="R12" s="23">
        <f t="shared" si="2"/>
        <v>47.538000000000004</v>
      </c>
    </row>
    <row r="14" spans="1:18" ht="105" x14ac:dyDescent="0.2">
      <c r="A14" s="4" t="s">
        <v>3</v>
      </c>
      <c r="B14" s="4" t="str">
        <f>'SDG Mapping'!B15</f>
        <v>End poverty in all its forms everywhere</v>
      </c>
      <c r="C14" s="4" t="str">
        <f>'SDG Mapping'!B16</f>
        <v>End hunger, achieve food security and improved nutrition and promote sustainable agriculture</v>
      </c>
      <c r="D14" s="4" t="str">
        <f>'SDG Mapping'!B17</f>
        <v>Ensure healthy lives and promote well-being for all at all ages</v>
      </c>
      <c r="E14" s="4" t="str">
        <f>'SDG Mapping'!$B18</f>
        <v>Ensure inclusive and equitable quality education and promote lifelong learning opportunities for all</v>
      </c>
      <c r="F14" s="4" t="str">
        <f>'SDG Mapping'!$B19</f>
        <v>Achieve gender equality and empower all women and girls</v>
      </c>
      <c r="G14" s="4" t="str">
        <f>'SDG Mapping'!$B20</f>
        <v>Ensure availability and sustainable management of water and sanitation for all</v>
      </c>
      <c r="H14" s="4" t="str">
        <f>'SDG Mapping'!$B21</f>
        <v>Ensure access to affordable, reliable, sustainable and modern energy for all</v>
      </c>
      <c r="I14" s="4" t="str">
        <f>'SDG Mapping'!$B22</f>
        <v>Promote sustained, inclusive and sustainable economic growth, full and productive employment and decent work for all</v>
      </c>
      <c r="J14" s="4" t="str">
        <f>'SDG Mapping'!$B23</f>
        <v>Build resilient infrastructure, promote inclusive and sustainable industrialization and foster innovation</v>
      </c>
      <c r="K14" s="4" t="str">
        <f>'SDG Mapping'!$B24</f>
        <v>Reduce inequality within and among countries</v>
      </c>
      <c r="L14" s="4" t="str">
        <f>'SDG Mapping'!$B25</f>
        <v>Make cities and human settlements inclusive, safe, resilient and sustainable</v>
      </c>
      <c r="M14" s="4" t="str">
        <f>'SDG Mapping'!$B26</f>
        <v>Ensure sustainable consumption and production patterns</v>
      </c>
      <c r="N14" s="4" t="str">
        <f>'SDG Mapping'!$B27</f>
        <v>Take urgent action to combat climate change and its impacts</v>
      </c>
      <c r="O14" s="4" t="str">
        <f>'SDG Mapping'!$B28</f>
        <v>Conserve and sustainably use the oceans, seas and marine resources for sustainable development</v>
      </c>
      <c r="P14" s="4" t="str">
        <f>'SDG Mapping'!$B29</f>
        <v>Protect, restore and promote sustainable use of terrestrial ecosystems, sustainably manage forests, combat desertification, and halt and reverse land degradation and halt biodiversity loss</v>
      </c>
      <c r="Q14" s="4" t="str">
        <f>'SDG Mapping'!$B30</f>
        <v>Promote peaceful and inclusive societies for sustainable development, provide access to justice for all and build effective, accountable and inclusive institutions at all levels</v>
      </c>
      <c r="R14" s="4" t="str">
        <f>'SDG Mapping'!$B31</f>
        <v>Strengthen the means of implementation and revitalize the global partnership for sustainable development</v>
      </c>
    </row>
    <row r="15" spans="1:18" s="15" customFormat="1" ht="15" x14ac:dyDescent="0.2">
      <c r="A15" s="36" t="str">
        <f>'CSRHub Ratings'!B15</f>
        <v>American Well Corp</v>
      </c>
      <c r="B15" s="38">
        <f>SUMPRODUCT('CSRHub Ratings'!$C15:$N15,'SDG Mapping'!$C$15:$N$15)</f>
        <v>52.909999999999989</v>
      </c>
      <c r="C15" s="38">
        <f>SUMPRODUCT('CSRHub Ratings'!$C15:$N15,'SDG Mapping'!$C$16:$N$16)</f>
        <v>49.019999999999996</v>
      </c>
      <c r="D15" s="38">
        <f>SUMPRODUCT('CSRHub Ratings'!$C15:$N15,'SDG Mapping'!$C$17:$N$17)</f>
        <v>50.783333333333331</v>
      </c>
      <c r="E15" s="38">
        <f>SUMPRODUCT('CSRHub Ratings'!$C15:$N15,'SDG Mapping'!$C$18:$N$18)</f>
        <v>53.232500000000002</v>
      </c>
      <c r="F15" s="38">
        <f>SUMPRODUCT('CSRHub Ratings'!$C15:$N15,'SDG Mapping'!$C$19:$N$19)</f>
        <v>52.588333333333338</v>
      </c>
      <c r="G15" s="38">
        <f>SUMPRODUCT('CSRHub Ratings'!$C15:$N15,'SDG Mapping'!$C$20:$N$20)</f>
        <v>52.327500000000001</v>
      </c>
      <c r="H15" s="38">
        <f>SUMPRODUCT('CSRHub Ratings'!$C15:$N15,'SDG Mapping'!$C$21:$N$21)</f>
        <v>44.217499999999994</v>
      </c>
      <c r="I15" s="38">
        <f>SUMPRODUCT('CSRHub Ratings'!$C15:$N15,'SDG Mapping'!$C$22:$N$22)</f>
        <v>51.480000000000004</v>
      </c>
      <c r="J15" s="38">
        <f>SUMPRODUCT('CSRHub Ratings'!$C15:$N15,'SDG Mapping'!$C$23:$N$23)</f>
        <v>45.71125</v>
      </c>
      <c r="K15" s="38">
        <f>SUMPRODUCT('CSRHub Ratings'!$C15:$N15,'SDG Mapping'!$C$24:$N$24)</f>
        <v>52.632857142857141</v>
      </c>
      <c r="L15" s="38">
        <f>SUMPRODUCT('CSRHub Ratings'!$C15:$N15,'SDG Mapping'!$C$25:$N$25)</f>
        <v>48.964999999999996</v>
      </c>
      <c r="M15" s="38">
        <f>SUMPRODUCT('CSRHub Ratings'!$C15:$N15,'SDG Mapping'!$C$26:$N$26)</f>
        <v>46.557499999999997</v>
      </c>
      <c r="N15" s="38">
        <f>SUMPRODUCT('CSRHub Ratings'!$C15:$N15,'SDG Mapping'!$C$27:$N$27)</f>
        <v>47.118571428571428</v>
      </c>
      <c r="O15" s="38">
        <f>SUMPRODUCT('CSRHub Ratings'!$C15:$N15,'SDG Mapping'!$C$28:$N$28)</f>
        <v>48.685000000000002</v>
      </c>
      <c r="P15" s="38">
        <f>SUMPRODUCT('CSRHub Ratings'!$C15:$N15,'SDG Mapping'!$C$29:$N$29)</f>
        <v>50.082000000000001</v>
      </c>
      <c r="Q15" s="38">
        <f>SUMPRODUCT('CSRHub Ratings'!$C15:$N15,'SDG Mapping'!$C$30:$N$30)</f>
        <v>51.868333333333325</v>
      </c>
      <c r="R15" s="38">
        <f>SUMPRODUCT('CSRHub Ratings'!$C15:$N15,'SDG Mapping'!$C$31:$N$31)</f>
        <v>49.698000000000008</v>
      </c>
    </row>
    <row r="16" spans="1:18" x14ac:dyDescent="0.2">
      <c r="A16" s="24" t="str">
        <f>'CSRHub Ratings'!B16</f>
        <v>Pernod Ricard</v>
      </c>
      <c r="B16" s="39">
        <f>SUMPRODUCT('CSRHub Ratings'!$C16:$N16,'SDG Mapping'!$C$15:$N$15)</f>
        <v>59.437142857142859</v>
      </c>
      <c r="C16" s="39">
        <f>SUMPRODUCT('CSRHub Ratings'!$C16:$N16,'SDG Mapping'!$C$16:$N$16)</f>
        <v>62.228000000000002</v>
      </c>
      <c r="D16" s="39">
        <f>SUMPRODUCT('CSRHub Ratings'!$C16:$N16,'SDG Mapping'!$C$17:$N$17)</f>
        <v>61.789999999999992</v>
      </c>
      <c r="E16" s="39">
        <f>SUMPRODUCT('CSRHub Ratings'!$C16:$N16,'SDG Mapping'!$C$18:$N$18)</f>
        <v>62.935000000000002</v>
      </c>
      <c r="F16" s="39">
        <f>SUMPRODUCT('CSRHub Ratings'!$C16:$N16,'SDG Mapping'!$C$19:$N$19)</f>
        <v>58.296666666666674</v>
      </c>
      <c r="G16" s="39">
        <f>SUMPRODUCT('CSRHub Ratings'!$C16:$N16,'SDG Mapping'!$C$20:$N$20)</f>
        <v>62.814999999999998</v>
      </c>
      <c r="H16" s="39">
        <f>SUMPRODUCT('CSRHub Ratings'!$C16:$N16,'SDG Mapping'!$C$21:$N$21)</f>
        <v>62.3125</v>
      </c>
      <c r="I16" s="39">
        <f>SUMPRODUCT('CSRHub Ratings'!$C16:$N16,'SDG Mapping'!$C$22:$N$22)</f>
        <v>61.968000000000004</v>
      </c>
      <c r="J16" s="39">
        <f>SUMPRODUCT('CSRHub Ratings'!$C16:$N16,'SDG Mapping'!$C$23:$N$23)</f>
        <v>63.17</v>
      </c>
      <c r="K16" s="39">
        <f>SUMPRODUCT('CSRHub Ratings'!$C16:$N16,'SDG Mapping'!$C$24:$N$24)</f>
        <v>59.228571428571435</v>
      </c>
      <c r="L16" s="39">
        <f>SUMPRODUCT('CSRHub Ratings'!$C16:$N16,'SDG Mapping'!$C$25:$N$25)</f>
        <v>62.928333333333327</v>
      </c>
      <c r="M16" s="39">
        <f>SUMPRODUCT('CSRHub Ratings'!$C16:$N16,'SDG Mapping'!$C$26:$N$26)</f>
        <v>62.787500000000001</v>
      </c>
      <c r="N16" s="39">
        <f>SUMPRODUCT('CSRHub Ratings'!$C16:$N16,'SDG Mapping'!$C$27:$N$27)</f>
        <v>58.092857142857149</v>
      </c>
      <c r="O16" s="39">
        <f>SUMPRODUCT('CSRHub Ratings'!$C16:$N16,'SDG Mapping'!$C$28:$N$28)</f>
        <v>63.349999999999994</v>
      </c>
      <c r="P16" s="39">
        <f>SUMPRODUCT('CSRHub Ratings'!$C16:$N16,'SDG Mapping'!$C$29:$N$29)</f>
        <v>61.356000000000009</v>
      </c>
      <c r="Q16" s="39">
        <f>SUMPRODUCT('CSRHub Ratings'!$C16:$N16,'SDG Mapping'!$C$30:$N$30)</f>
        <v>60.636666666666663</v>
      </c>
      <c r="R16" s="39">
        <f>SUMPRODUCT('CSRHub Ratings'!$C16:$N16,'SDG Mapping'!$C$31:$N$31)</f>
        <v>57.826000000000001</v>
      </c>
    </row>
    <row r="17" spans="1:18" x14ac:dyDescent="0.2">
      <c r="A17" s="24" t="str">
        <f>'CSRHub Ratings'!B17</f>
        <v>FILA Fabbrica Italiana Lapis d Affni SpA</v>
      </c>
      <c r="B17" s="39">
        <f>SUMPRODUCT('CSRHub Ratings'!$C17:$N17,'SDG Mapping'!$C$15:$N$15)</f>
        <v>53.749999999999993</v>
      </c>
      <c r="C17" s="39">
        <f>SUMPRODUCT('CSRHub Ratings'!$C17:$N17,'SDG Mapping'!$C$16:$N$16)</f>
        <v>52.742000000000004</v>
      </c>
      <c r="D17" s="39">
        <f>SUMPRODUCT('CSRHub Ratings'!$C17:$N17,'SDG Mapping'!$C$17:$N$17)</f>
        <v>53.839999999999989</v>
      </c>
      <c r="E17" s="39">
        <f>SUMPRODUCT('CSRHub Ratings'!$C17:$N17,'SDG Mapping'!$C$18:$N$18)</f>
        <v>55.792499999999997</v>
      </c>
      <c r="F17" s="39">
        <f>SUMPRODUCT('CSRHub Ratings'!$C17:$N17,'SDG Mapping'!$C$19:$N$19)</f>
        <v>54.949999999999996</v>
      </c>
      <c r="G17" s="39">
        <f>SUMPRODUCT('CSRHub Ratings'!$C17:$N17,'SDG Mapping'!$C$20:$N$20)</f>
        <v>53.629999999999995</v>
      </c>
      <c r="H17" s="39">
        <f>SUMPRODUCT('CSRHub Ratings'!$C17:$N17,'SDG Mapping'!$C$21:$N$21)</f>
        <v>52.424999999999997</v>
      </c>
      <c r="I17" s="39">
        <f>SUMPRODUCT('CSRHub Ratings'!$C17:$N17,'SDG Mapping'!$C$22:$N$22)</f>
        <v>54.546000000000006</v>
      </c>
      <c r="J17" s="39">
        <f>SUMPRODUCT('CSRHub Ratings'!$C17:$N17,'SDG Mapping'!$C$23:$N$23)</f>
        <v>53.075000000000003</v>
      </c>
      <c r="K17" s="39">
        <f>SUMPRODUCT('CSRHub Ratings'!$C17:$N17,'SDG Mapping'!$C$24:$N$24)</f>
        <v>54.302857142857142</v>
      </c>
      <c r="L17" s="39">
        <f>SUMPRODUCT('CSRHub Ratings'!$C17:$N17,'SDG Mapping'!$C$25:$N$25)</f>
        <v>53.343333333333327</v>
      </c>
      <c r="M17" s="39">
        <f>SUMPRODUCT('CSRHub Ratings'!$C17:$N17,'SDG Mapping'!$C$26:$N$26)</f>
        <v>52.7</v>
      </c>
      <c r="N17" s="39">
        <f>SUMPRODUCT('CSRHub Ratings'!$C17:$N17,'SDG Mapping'!$C$27:$N$27)</f>
        <v>53.087142857142851</v>
      </c>
      <c r="O17" s="39">
        <f>SUMPRODUCT('CSRHub Ratings'!$C17:$N17,'SDG Mapping'!$C$28:$N$28)</f>
        <v>53.252499999999998</v>
      </c>
      <c r="P17" s="39">
        <f>SUMPRODUCT('CSRHub Ratings'!$C17:$N17,'SDG Mapping'!$C$29:$N$29)</f>
        <v>53.620000000000005</v>
      </c>
      <c r="Q17" s="39">
        <f>SUMPRODUCT('CSRHub Ratings'!$C17:$N17,'SDG Mapping'!$C$30:$N$30)</f>
        <v>54.54666666666666</v>
      </c>
      <c r="R17" s="39">
        <f>SUMPRODUCT('CSRHub Ratings'!$C17:$N17,'SDG Mapping'!$C$31:$N$31)</f>
        <v>53.259</v>
      </c>
    </row>
    <row r="18" spans="1:18" x14ac:dyDescent="0.2">
      <c r="A18" s="24" t="str">
        <f>'CSRHub Ratings'!B18</f>
        <v>Coty Inc.</v>
      </c>
      <c r="B18" s="39">
        <f>SUMPRODUCT('CSRHub Ratings'!$C18:$N18,'SDG Mapping'!$C$15:$N$15)</f>
        <v>56.51</v>
      </c>
      <c r="C18" s="39">
        <f>SUMPRODUCT('CSRHub Ratings'!$C18:$N18,'SDG Mapping'!$C$16:$N$16)</f>
        <v>57.341999999999999</v>
      </c>
      <c r="D18" s="39">
        <f>SUMPRODUCT('CSRHub Ratings'!$C18:$N18,'SDG Mapping'!$C$17:$N$17)</f>
        <v>58.273333333333326</v>
      </c>
      <c r="E18" s="39">
        <f>SUMPRODUCT('CSRHub Ratings'!$C18:$N18,'SDG Mapping'!$C$18:$N$18)</f>
        <v>59.672499999999999</v>
      </c>
      <c r="F18" s="39">
        <f>SUMPRODUCT('CSRHub Ratings'!$C18:$N18,'SDG Mapping'!$C$19:$N$19)</f>
        <v>56.484999999999999</v>
      </c>
      <c r="G18" s="39">
        <f>SUMPRODUCT('CSRHub Ratings'!$C18:$N18,'SDG Mapping'!$C$20:$N$20)</f>
        <v>58.272500000000001</v>
      </c>
      <c r="H18" s="39">
        <f>SUMPRODUCT('CSRHub Ratings'!$C18:$N18,'SDG Mapping'!$C$21:$N$21)</f>
        <v>62.765000000000001</v>
      </c>
      <c r="I18" s="39">
        <f>SUMPRODUCT('CSRHub Ratings'!$C18:$N18,'SDG Mapping'!$C$22:$N$22)</f>
        <v>56.656000000000006</v>
      </c>
      <c r="J18" s="39">
        <f>SUMPRODUCT('CSRHub Ratings'!$C18:$N18,'SDG Mapping'!$C$23:$N$23)</f>
        <v>61.614999999999995</v>
      </c>
      <c r="K18" s="39">
        <f>SUMPRODUCT('CSRHub Ratings'!$C18:$N18,'SDG Mapping'!$C$24:$N$24)</f>
        <v>56.585714285714282</v>
      </c>
      <c r="L18" s="39">
        <f>SUMPRODUCT('CSRHub Ratings'!$C18:$N18,'SDG Mapping'!$C$25:$N$25)</f>
        <v>60.341666666666669</v>
      </c>
      <c r="M18" s="39">
        <f>SUMPRODUCT('CSRHub Ratings'!$C18:$N18,'SDG Mapping'!$C$26:$N$26)</f>
        <v>58.962500000000006</v>
      </c>
      <c r="N18" s="39">
        <f>SUMPRODUCT('CSRHub Ratings'!$C18:$N18,'SDG Mapping'!$C$27:$N$27)</f>
        <v>60.287142857142847</v>
      </c>
      <c r="O18" s="39">
        <f>SUMPRODUCT('CSRHub Ratings'!$C18:$N18,'SDG Mapping'!$C$28:$N$28)</f>
        <v>59.715000000000003</v>
      </c>
      <c r="P18" s="39">
        <f>SUMPRODUCT('CSRHub Ratings'!$C18:$N18,'SDG Mapping'!$C$29:$N$29)</f>
        <v>59.610000000000007</v>
      </c>
      <c r="Q18" s="39">
        <f>SUMPRODUCT('CSRHub Ratings'!$C18:$N18,'SDG Mapping'!$C$30:$N$30)</f>
        <v>57.648333333333326</v>
      </c>
      <c r="R18" s="39">
        <f>SUMPRODUCT('CSRHub Ratings'!$C18:$N18,'SDG Mapping'!$C$31:$N$31)</f>
        <v>58.175000000000004</v>
      </c>
    </row>
    <row r="19" spans="1:18" x14ac:dyDescent="0.2">
      <c r="A19" s="24" t="str">
        <f>'CSRHub Ratings'!B19</f>
        <v>Barnes &amp; Noble, Inc.</v>
      </c>
      <c r="B19" s="39">
        <f>SUMPRODUCT('CSRHub Ratings'!$C19:$N19,'SDG Mapping'!$C$15:$N$15)</f>
        <v>47.751428571428569</v>
      </c>
      <c r="C19" s="39">
        <f>SUMPRODUCT('CSRHub Ratings'!$C19:$N19,'SDG Mapping'!$C$16:$N$16)</f>
        <v>47.63000000000001</v>
      </c>
      <c r="D19" s="39">
        <f>SUMPRODUCT('CSRHub Ratings'!$C19:$N19,'SDG Mapping'!$C$17:$N$17)</f>
        <v>47.13666666666667</v>
      </c>
      <c r="E19" s="39">
        <f>SUMPRODUCT('CSRHub Ratings'!$C19:$N19,'SDG Mapping'!$C$18:$N$18)</f>
        <v>46.64</v>
      </c>
      <c r="F19" s="39">
        <f>SUMPRODUCT('CSRHub Ratings'!$C19:$N19,'SDG Mapping'!$C$19:$N$19)</f>
        <v>45.26</v>
      </c>
      <c r="G19" s="39">
        <f>SUMPRODUCT('CSRHub Ratings'!$C19:$N19,'SDG Mapping'!$C$20:$N$20)</f>
        <v>50.222499999999997</v>
      </c>
      <c r="H19" s="39">
        <f>SUMPRODUCT('CSRHub Ratings'!$C19:$N19,'SDG Mapping'!$C$21:$N$21)</f>
        <v>49.262499999999996</v>
      </c>
      <c r="I19" s="39">
        <f>SUMPRODUCT('CSRHub Ratings'!$C19:$N19,'SDG Mapping'!$C$22:$N$22)</f>
        <v>45.331999999999994</v>
      </c>
      <c r="J19" s="39">
        <f>SUMPRODUCT('CSRHub Ratings'!$C19:$N19,'SDG Mapping'!$C$23:$N$23)</f>
        <v>46.066249999999997</v>
      </c>
      <c r="K19" s="39">
        <f>SUMPRODUCT('CSRHub Ratings'!$C19:$N19,'SDG Mapping'!$C$24:$N$24)</f>
        <v>46.612857142857138</v>
      </c>
      <c r="L19" s="39">
        <f>SUMPRODUCT('CSRHub Ratings'!$C19:$N19,'SDG Mapping'!$C$25:$N$25)</f>
        <v>49.384999999999998</v>
      </c>
      <c r="M19" s="39">
        <f>SUMPRODUCT('CSRHub Ratings'!$C19:$N19,'SDG Mapping'!$C$26:$N$26)</f>
        <v>46.295000000000002</v>
      </c>
      <c r="N19" s="39">
        <f>SUMPRODUCT('CSRHub Ratings'!$C19:$N19,'SDG Mapping'!$C$27:$N$27)</f>
        <v>46.208571428571425</v>
      </c>
      <c r="O19" s="39">
        <f>SUMPRODUCT('CSRHub Ratings'!$C19:$N19,'SDG Mapping'!$C$28:$N$28)</f>
        <v>47.772500000000001</v>
      </c>
      <c r="P19" s="39">
        <f>SUMPRODUCT('CSRHub Ratings'!$C19:$N19,'SDG Mapping'!$C$29:$N$29)</f>
        <v>46.418000000000006</v>
      </c>
      <c r="Q19" s="39">
        <f>SUMPRODUCT('CSRHub Ratings'!$C19:$N19,'SDG Mapping'!$C$30:$N$30)</f>
        <v>48.633333333333333</v>
      </c>
      <c r="R19" s="39">
        <f>SUMPRODUCT('CSRHub Ratings'!$C19:$N19,'SDG Mapping'!$C$31:$N$31)</f>
        <v>47.538000000000004</v>
      </c>
    </row>
    <row r="20" spans="1:18" x14ac:dyDescent="0.2">
      <c r="A20" s="24" t="str">
        <f>'CSRHub Ratings'!B20</f>
        <v>3M Company</v>
      </c>
      <c r="B20" s="39">
        <f>SUMPRODUCT('CSRHub Ratings'!$C20:$N20,'SDG Mapping'!$C$15:$N$15)</f>
        <v>53.955714285714279</v>
      </c>
      <c r="C20" s="39">
        <f>SUMPRODUCT('CSRHub Ratings'!$C20:$N20,'SDG Mapping'!$C$16:$N$16)</f>
        <v>51.277999999999999</v>
      </c>
      <c r="D20" s="39">
        <f>SUMPRODUCT('CSRHub Ratings'!$C20:$N20,'SDG Mapping'!$C$17:$N$17)</f>
        <v>57.146666666666661</v>
      </c>
      <c r="E20" s="39">
        <f>SUMPRODUCT('CSRHub Ratings'!$C20:$N20,'SDG Mapping'!$C$18:$N$18)</f>
        <v>59.537499999999994</v>
      </c>
      <c r="F20" s="39">
        <f>SUMPRODUCT('CSRHub Ratings'!$C20:$N20,'SDG Mapping'!$C$19:$N$19)</f>
        <v>58.326666666666654</v>
      </c>
      <c r="G20" s="39">
        <f>SUMPRODUCT('CSRHub Ratings'!$C20:$N20,'SDG Mapping'!$C$20:$N$20)</f>
        <v>47.722499999999997</v>
      </c>
      <c r="H20" s="39">
        <f>SUMPRODUCT('CSRHub Ratings'!$C20:$N20,'SDG Mapping'!$C$21:$N$21)</f>
        <v>59.384999999999998</v>
      </c>
      <c r="I20" s="39">
        <f>SUMPRODUCT('CSRHub Ratings'!$C20:$N20,'SDG Mapping'!$C$22:$N$22)</f>
        <v>59.122</v>
      </c>
      <c r="J20" s="39">
        <f>SUMPRODUCT('CSRHub Ratings'!$C20:$N20,'SDG Mapping'!$C$23:$N$23)</f>
        <v>56.802500000000009</v>
      </c>
      <c r="K20" s="39">
        <f>SUMPRODUCT('CSRHub Ratings'!$C20:$N20,'SDG Mapping'!$C$24:$N$24)</f>
        <v>54.962857142857139</v>
      </c>
      <c r="L20" s="39">
        <f>SUMPRODUCT('CSRHub Ratings'!$C20:$N20,'SDG Mapping'!$C$25:$N$25)</f>
        <v>51.515000000000001</v>
      </c>
      <c r="M20" s="39">
        <f>SUMPRODUCT('CSRHub Ratings'!$C20:$N20,'SDG Mapping'!$C$26:$N$26)</f>
        <v>53.354999999999997</v>
      </c>
      <c r="N20" s="39">
        <f>SUMPRODUCT('CSRHub Ratings'!$C20:$N20,'SDG Mapping'!$C$27:$N$27)</f>
        <v>59.062857142857141</v>
      </c>
      <c r="O20" s="39">
        <f>SUMPRODUCT('CSRHub Ratings'!$C20:$N20,'SDG Mapping'!$C$28:$N$28)</f>
        <v>50.984999999999999</v>
      </c>
      <c r="P20" s="39">
        <f>SUMPRODUCT('CSRHub Ratings'!$C20:$N20,'SDG Mapping'!$C$29:$N$29)</f>
        <v>51.762</v>
      </c>
      <c r="Q20" s="39">
        <f>SUMPRODUCT('CSRHub Ratings'!$C20:$N20,'SDG Mapping'!$C$30:$N$30)</f>
        <v>55.873333333333321</v>
      </c>
      <c r="R20" s="39">
        <f>SUMPRODUCT('CSRHub Ratings'!$C20:$N20,'SDG Mapping'!$C$31:$N$31)</f>
        <v>55.326000000000001</v>
      </c>
    </row>
    <row r="21" spans="1:18" x14ac:dyDescent="0.2">
      <c r="A21" s="24" t="str">
        <f>'CSRHub Ratings'!B21</f>
        <v>Newell Rubbermaid Inc.</v>
      </c>
      <c r="B21" s="39">
        <f>SUMPRODUCT('CSRHub Ratings'!$C21:$N21,'SDG Mapping'!$C$15:$N$15)</f>
        <v>54.752857142857138</v>
      </c>
      <c r="C21" s="39">
        <f>SUMPRODUCT('CSRHub Ratings'!$C21:$N21,'SDG Mapping'!$C$16:$N$16)</f>
        <v>53.526000000000003</v>
      </c>
      <c r="D21" s="39">
        <f>SUMPRODUCT('CSRHub Ratings'!$C21:$N21,'SDG Mapping'!$C$17:$N$17)</f>
        <v>54.866666666666667</v>
      </c>
      <c r="E21" s="39">
        <f>SUMPRODUCT('CSRHub Ratings'!$C21:$N21,'SDG Mapping'!$C$18:$N$18)</f>
        <v>56.332499999999996</v>
      </c>
      <c r="F21" s="39">
        <f>SUMPRODUCT('CSRHub Ratings'!$C21:$N21,'SDG Mapping'!$C$19:$N$19)</f>
        <v>59.884999999999998</v>
      </c>
      <c r="G21" s="39">
        <f>SUMPRODUCT('CSRHub Ratings'!$C21:$N21,'SDG Mapping'!$C$20:$N$20)</f>
        <v>51.875</v>
      </c>
      <c r="H21" s="39">
        <f>SUMPRODUCT('CSRHub Ratings'!$C21:$N21,'SDG Mapping'!$C$21:$N$21)</f>
        <v>55.177500000000009</v>
      </c>
      <c r="I21" s="39">
        <f>SUMPRODUCT('CSRHub Ratings'!$C21:$N21,'SDG Mapping'!$C$22:$N$22)</f>
        <v>56.652000000000001</v>
      </c>
      <c r="J21" s="39">
        <f>SUMPRODUCT('CSRHub Ratings'!$C21:$N21,'SDG Mapping'!$C$23:$N$23)</f>
        <v>55.306250000000006</v>
      </c>
      <c r="K21" s="39">
        <f>SUMPRODUCT('CSRHub Ratings'!$C21:$N21,'SDG Mapping'!$C$24:$N$24)</f>
        <v>56.897142857142853</v>
      </c>
      <c r="L21" s="39">
        <f>SUMPRODUCT('CSRHub Ratings'!$C21:$N21,'SDG Mapping'!$C$25:$N$25)</f>
        <v>53.176666666666662</v>
      </c>
      <c r="M21" s="39">
        <f>SUMPRODUCT('CSRHub Ratings'!$C21:$N21,'SDG Mapping'!$C$26:$N$26)</f>
        <v>54.015000000000001</v>
      </c>
      <c r="N21" s="39">
        <f>SUMPRODUCT('CSRHub Ratings'!$C21:$N21,'SDG Mapping'!$C$27:$N$27)</f>
        <v>57.494285714285709</v>
      </c>
      <c r="O21" s="39">
        <f>SUMPRODUCT('CSRHub Ratings'!$C21:$N21,'SDG Mapping'!$C$28:$N$28)</f>
        <v>52.862499999999997</v>
      </c>
      <c r="P21" s="39">
        <f>SUMPRODUCT('CSRHub Ratings'!$C21:$N21,'SDG Mapping'!$C$29:$N$29)</f>
        <v>54.364000000000004</v>
      </c>
      <c r="Q21" s="39">
        <f>SUMPRODUCT('CSRHub Ratings'!$C21:$N21,'SDG Mapping'!$C$30:$N$30)</f>
        <v>55.914999999999999</v>
      </c>
      <c r="R21" s="39">
        <f>SUMPRODUCT('CSRHub Ratings'!$C21:$N21,'SDG Mapping'!$C$31:$N$31)</f>
        <v>55.696000000000005</v>
      </c>
    </row>
    <row r="22" spans="1:18" x14ac:dyDescent="0.2">
      <c r="A22" s="24" t="str">
        <f>'CSRHub Ratings'!B22</f>
        <v>Procter &amp; Gamble Company</v>
      </c>
      <c r="B22" s="39">
        <f>SUMPRODUCT('CSRHub Ratings'!$C22:$N22,'SDG Mapping'!$C$15:$N$15)</f>
        <v>59.677142857142847</v>
      </c>
      <c r="C22" s="39">
        <f>SUMPRODUCT('CSRHub Ratings'!$C22:$N22,'SDG Mapping'!$C$16:$N$16)</f>
        <v>57.574000000000005</v>
      </c>
      <c r="D22" s="39">
        <f>SUMPRODUCT('CSRHub Ratings'!$C22:$N22,'SDG Mapping'!$C$17:$N$17)</f>
        <v>57.9</v>
      </c>
      <c r="E22" s="39">
        <f>SUMPRODUCT('CSRHub Ratings'!$C22:$N22,'SDG Mapping'!$C$18:$N$18)</f>
        <v>59.887500000000003</v>
      </c>
      <c r="F22" s="39">
        <f>SUMPRODUCT('CSRHub Ratings'!$C22:$N22,'SDG Mapping'!$C$19:$N$19)</f>
        <v>61.701666666666654</v>
      </c>
      <c r="G22" s="39">
        <f>SUMPRODUCT('CSRHub Ratings'!$C22:$N22,'SDG Mapping'!$C$20:$N$20)</f>
        <v>59.754999999999995</v>
      </c>
      <c r="H22" s="39">
        <f>SUMPRODUCT('CSRHub Ratings'!$C22:$N22,'SDG Mapping'!$C$21:$N$21)</f>
        <v>62.8125</v>
      </c>
      <c r="I22" s="39">
        <f>SUMPRODUCT('CSRHub Ratings'!$C22:$N22,'SDG Mapping'!$C$22:$N$22)</f>
        <v>60.981999999999999</v>
      </c>
      <c r="J22" s="39">
        <f>SUMPRODUCT('CSRHub Ratings'!$C22:$N22,'SDG Mapping'!$C$23:$N$23)</f>
        <v>61.146250000000002</v>
      </c>
      <c r="K22" s="39">
        <f>SUMPRODUCT('CSRHub Ratings'!$C22:$N22,'SDG Mapping'!$C$24:$N$24)</f>
        <v>60.357142857142847</v>
      </c>
      <c r="L22" s="39">
        <f>SUMPRODUCT('CSRHub Ratings'!$C22:$N22,'SDG Mapping'!$C$25:$N$25)</f>
        <v>61.261666666666663</v>
      </c>
      <c r="M22" s="39">
        <f>SUMPRODUCT('CSRHub Ratings'!$C22:$N22,'SDG Mapping'!$C$26:$N$26)</f>
        <v>59.167500000000004</v>
      </c>
      <c r="N22" s="39">
        <f>SUMPRODUCT('CSRHub Ratings'!$C22:$N22,'SDG Mapping'!$C$27:$N$27)</f>
        <v>63.05</v>
      </c>
      <c r="O22" s="39">
        <f>SUMPRODUCT('CSRHub Ratings'!$C22:$N22,'SDG Mapping'!$C$28:$N$28)</f>
        <v>60.772500000000001</v>
      </c>
      <c r="P22" s="39">
        <f>SUMPRODUCT('CSRHub Ratings'!$C22:$N22,'SDG Mapping'!$C$29:$N$29)</f>
        <v>60.85</v>
      </c>
      <c r="Q22" s="39">
        <f>SUMPRODUCT('CSRHub Ratings'!$C22:$N22,'SDG Mapping'!$C$30:$N$30)</f>
        <v>59.658333333333331</v>
      </c>
      <c r="R22" s="39">
        <f>SUMPRODUCT('CSRHub Ratings'!$C22:$N22,'SDG Mapping'!$C$31:$N$31)</f>
        <v>61.293999999999997</v>
      </c>
    </row>
    <row r="23" spans="1:18" x14ac:dyDescent="0.2">
      <c r="A23" s="24" t="str">
        <f>'CSRHub Ratings'!B23</f>
        <v>Unilever PLC</v>
      </c>
      <c r="B23" s="39">
        <f>SUMPRODUCT('CSRHub Ratings'!$C23:$N23,'SDG Mapping'!$C$15:$N$15)</f>
        <v>61.807142857142857</v>
      </c>
      <c r="C23" s="39">
        <f>SUMPRODUCT('CSRHub Ratings'!$C23:$N23,'SDG Mapping'!$C$16:$N$16)</f>
        <v>61.800000000000004</v>
      </c>
      <c r="D23" s="39">
        <f>SUMPRODUCT('CSRHub Ratings'!$C23:$N23,'SDG Mapping'!$C$17:$N$17)</f>
        <v>63.336666666666666</v>
      </c>
      <c r="E23" s="39">
        <f>SUMPRODUCT('CSRHub Ratings'!$C23:$N23,'SDG Mapping'!$C$18:$N$18)</f>
        <v>65.069999999999993</v>
      </c>
      <c r="F23" s="39">
        <f>SUMPRODUCT('CSRHub Ratings'!$C23:$N23,'SDG Mapping'!$C$19:$N$19)</f>
        <v>62.123333333333328</v>
      </c>
      <c r="G23" s="39">
        <f>SUMPRODUCT('CSRHub Ratings'!$C23:$N23,'SDG Mapping'!$C$20:$N$20)</f>
        <v>62.787499999999994</v>
      </c>
      <c r="H23" s="39">
        <f>SUMPRODUCT('CSRHub Ratings'!$C23:$N23,'SDG Mapping'!$C$21:$N$21)</f>
        <v>66.462500000000006</v>
      </c>
      <c r="I23" s="39">
        <f>SUMPRODUCT('CSRHub Ratings'!$C23:$N23,'SDG Mapping'!$C$22:$N$22)</f>
        <v>63.094000000000008</v>
      </c>
      <c r="J23" s="39">
        <f>SUMPRODUCT('CSRHub Ratings'!$C23:$N23,'SDG Mapping'!$C$23:$N$23)</f>
        <v>65.59375</v>
      </c>
      <c r="K23" s="39">
        <f>SUMPRODUCT('CSRHub Ratings'!$C23:$N23,'SDG Mapping'!$C$24:$N$24)</f>
        <v>62.019999999999996</v>
      </c>
      <c r="L23" s="39">
        <f>SUMPRODUCT('CSRHub Ratings'!$C23:$N23,'SDG Mapping'!$C$25:$N$25)</f>
        <v>64.489999999999995</v>
      </c>
      <c r="M23" s="39">
        <f>SUMPRODUCT('CSRHub Ratings'!$C23:$N23,'SDG Mapping'!$C$26:$N$26)</f>
        <v>62.959999999999994</v>
      </c>
      <c r="N23" s="39">
        <f>SUMPRODUCT('CSRHub Ratings'!$C23:$N23,'SDG Mapping'!$C$27:$N$27)</f>
        <v>64.581428571428575</v>
      </c>
      <c r="O23" s="39">
        <f>SUMPRODUCT('CSRHub Ratings'!$C23:$N23,'SDG Mapping'!$C$28:$N$28)</f>
        <v>63.674999999999997</v>
      </c>
      <c r="P23" s="39">
        <f>SUMPRODUCT('CSRHub Ratings'!$C23:$N23,'SDG Mapping'!$C$29:$N$29)</f>
        <v>62.47</v>
      </c>
      <c r="Q23" s="39">
        <f>SUMPRODUCT('CSRHub Ratings'!$C23:$N23,'SDG Mapping'!$C$30:$N$30)</f>
        <v>61.396666666666661</v>
      </c>
      <c r="R23" s="39">
        <f>SUMPRODUCT('CSRHub Ratings'!$C23:$N23,'SDG Mapping'!$C$31:$N$31)</f>
        <v>63.024999999999999</v>
      </c>
    </row>
    <row r="24" spans="1:18" x14ac:dyDescent="0.2">
      <c r="A24" s="24" t="str">
        <f>'CSRHub Ratings'!B24</f>
        <v>Church &amp; Dwight Co., Inc.</v>
      </c>
      <c r="B24" s="39">
        <f>SUMPRODUCT('CSRHub Ratings'!$C24:$N24,'SDG Mapping'!$C$15:$N$15)</f>
        <v>58.651428571428568</v>
      </c>
      <c r="C24" s="39">
        <f>SUMPRODUCT('CSRHub Ratings'!$C24:$N24,'SDG Mapping'!$C$16:$N$16)</f>
        <v>59.512</v>
      </c>
      <c r="D24" s="39">
        <f>SUMPRODUCT('CSRHub Ratings'!$C24:$N24,'SDG Mapping'!$C$17:$N$17)</f>
        <v>58.593333333333334</v>
      </c>
      <c r="E24" s="39">
        <f>SUMPRODUCT('CSRHub Ratings'!$C24:$N24,'SDG Mapping'!$C$18:$N$18)</f>
        <v>58.42</v>
      </c>
      <c r="F24" s="39">
        <f>SUMPRODUCT('CSRHub Ratings'!$C24:$N24,'SDG Mapping'!$C$19:$N$19)</f>
        <v>56.023333333333326</v>
      </c>
      <c r="G24" s="39">
        <f>SUMPRODUCT('CSRHub Ratings'!$C24:$N24,'SDG Mapping'!$C$20:$N$20)</f>
        <v>61.37</v>
      </c>
      <c r="H24" s="39">
        <f>SUMPRODUCT('CSRHub Ratings'!$C24:$N24,'SDG Mapping'!$C$21:$N$21)</f>
        <v>61.81</v>
      </c>
      <c r="I24" s="39">
        <f>SUMPRODUCT('CSRHub Ratings'!$C24:$N24,'SDG Mapping'!$C$22:$N$22)</f>
        <v>56.944000000000003</v>
      </c>
      <c r="J24" s="39">
        <f>SUMPRODUCT('CSRHub Ratings'!$C24:$N24,'SDG Mapping'!$C$23:$N$23)</f>
        <v>61.257500000000007</v>
      </c>
      <c r="K24" s="39">
        <f>SUMPRODUCT('CSRHub Ratings'!$C24:$N24,'SDG Mapping'!$C$24:$N$24)</f>
        <v>57.75</v>
      </c>
      <c r="L24" s="39">
        <f>SUMPRODUCT('CSRHub Ratings'!$C24:$N24,'SDG Mapping'!$C$25:$N$25)</f>
        <v>61.935000000000002</v>
      </c>
      <c r="M24" s="39">
        <f>SUMPRODUCT('CSRHub Ratings'!$C24:$N24,'SDG Mapping'!$C$26:$N$26)</f>
        <v>60.195</v>
      </c>
      <c r="N24" s="39">
        <f>SUMPRODUCT('CSRHub Ratings'!$C24:$N24,'SDG Mapping'!$C$27:$N$27)</f>
        <v>59.401428571428575</v>
      </c>
      <c r="O24" s="39">
        <f>SUMPRODUCT('CSRHub Ratings'!$C24:$N24,'SDG Mapping'!$C$28:$N$28)</f>
        <v>61.53</v>
      </c>
      <c r="P24" s="39">
        <f>SUMPRODUCT('CSRHub Ratings'!$C24:$N24,'SDG Mapping'!$C$29:$N$29)</f>
        <v>60.816000000000003</v>
      </c>
      <c r="Q24" s="39">
        <f>SUMPRODUCT('CSRHub Ratings'!$C24:$N24,'SDG Mapping'!$C$30:$N$30)</f>
        <v>57.719999999999985</v>
      </c>
      <c r="R24" s="39">
        <f>SUMPRODUCT('CSRHub Ratings'!$C24:$N24,'SDG Mapping'!$C$31:$N$31)</f>
        <v>58.81</v>
      </c>
    </row>
    <row r="25" spans="1:18" x14ac:dyDescent="0.2">
      <c r="A25" s="24" t="str">
        <f>'CSRHub Ratings'!B25</f>
        <v>Edgewell Personal Care Company</v>
      </c>
      <c r="B25" s="39">
        <f>SUMPRODUCT('CSRHub Ratings'!$C25:$N25,'SDG Mapping'!$C$15:$N$15)</f>
        <v>57.254285714285707</v>
      </c>
      <c r="C25" s="39">
        <f>SUMPRODUCT('CSRHub Ratings'!$C25:$N25,'SDG Mapping'!$C$16:$N$16)</f>
        <v>54.706000000000003</v>
      </c>
      <c r="D25" s="39">
        <f>SUMPRODUCT('CSRHub Ratings'!$C25:$N25,'SDG Mapping'!$C$17:$N$17)</f>
        <v>58.823333333333331</v>
      </c>
      <c r="E25" s="39">
        <f>SUMPRODUCT('CSRHub Ratings'!$C25:$N25,'SDG Mapping'!$C$18:$N$18)</f>
        <v>60.414999999999999</v>
      </c>
      <c r="F25" s="39">
        <f>SUMPRODUCT('CSRHub Ratings'!$C25:$N25,'SDG Mapping'!$C$19:$N$19)</f>
        <v>55.614999999999995</v>
      </c>
      <c r="G25" s="39">
        <f>SUMPRODUCT('CSRHub Ratings'!$C25:$N25,'SDG Mapping'!$C$20:$N$20)</f>
        <v>54.64</v>
      </c>
      <c r="H25" s="39">
        <f>SUMPRODUCT('CSRHub Ratings'!$C25:$N25,'SDG Mapping'!$C$21:$N$21)</f>
        <v>59.837500000000006</v>
      </c>
      <c r="I25" s="39">
        <f>SUMPRODUCT('CSRHub Ratings'!$C25:$N25,'SDG Mapping'!$C$22:$N$22)</f>
        <v>57.073999999999998</v>
      </c>
      <c r="J25" s="39">
        <f>SUMPRODUCT('CSRHub Ratings'!$C25:$N25,'SDG Mapping'!$C$23:$N$23)</f>
        <v>58.655000000000001</v>
      </c>
      <c r="K25" s="39">
        <f>SUMPRODUCT('CSRHub Ratings'!$C25:$N25,'SDG Mapping'!$C$24:$N$24)</f>
        <v>56.309999999999995</v>
      </c>
      <c r="L25" s="39">
        <f>SUMPRODUCT('CSRHub Ratings'!$C25:$N25,'SDG Mapping'!$C$25:$N$25)</f>
        <v>56.609999999999992</v>
      </c>
      <c r="M25" s="39">
        <f>SUMPRODUCT('CSRHub Ratings'!$C25:$N25,'SDG Mapping'!$C$26:$N$26)</f>
        <v>55.627500000000005</v>
      </c>
      <c r="N25" s="39">
        <f>SUMPRODUCT('CSRHub Ratings'!$C25:$N25,'SDG Mapping'!$C$27:$N$27)</f>
        <v>58.417142857142849</v>
      </c>
      <c r="O25" s="39">
        <f>SUMPRODUCT('CSRHub Ratings'!$C25:$N25,'SDG Mapping'!$C$28:$N$28)</f>
        <v>55.462500000000006</v>
      </c>
      <c r="P25" s="39">
        <f>SUMPRODUCT('CSRHub Ratings'!$C25:$N25,'SDG Mapping'!$C$29:$N$29)</f>
        <v>55.614000000000004</v>
      </c>
      <c r="Q25" s="39">
        <f>SUMPRODUCT('CSRHub Ratings'!$C25:$N25,'SDG Mapping'!$C$30:$N$30)</f>
        <v>55.721666666666657</v>
      </c>
      <c r="R25" s="39">
        <f>SUMPRODUCT('CSRHub Ratings'!$C25:$N25,'SDG Mapping'!$C$31:$N$31)</f>
        <v>56.640000000000008</v>
      </c>
    </row>
    <row r="26" spans="1:18" x14ac:dyDescent="0.2">
      <c r="A26" s="24" t="str">
        <f>'CSRHub Ratings'!B26</f>
        <v>BIC</v>
      </c>
      <c r="B26" s="39">
        <f>SUMPRODUCT('CSRHub Ratings'!$C26:$N26,'SDG Mapping'!$C$15:$N$15)</f>
        <v>61.888571428571431</v>
      </c>
      <c r="C26" s="39">
        <f>SUMPRODUCT('CSRHub Ratings'!$C26:$N26,'SDG Mapping'!$C$16:$N$16)</f>
        <v>58.524000000000001</v>
      </c>
      <c r="D26" s="39">
        <f>SUMPRODUCT('CSRHub Ratings'!$C26:$N26,'SDG Mapping'!$C$17:$N$17)</f>
        <v>64.266666666666666</v>
      </c>
      <c r="E26" s="39">
        <f>SUMPRODUCT('CSRHub Ratings'!$C26:$N26,'SDG Mapping'!$C$18:$N$18)</f>
        <v>69.210000000000008</v>
      </c>
      <c r="F26" s="39">
        <f>SUMPRODUCT('CSRHub Ratings'!$C26:$N26,'SDG Mapping'!$C$19:$N$19)</f>
        <v>60.951666666666661</v>
      </c>
      <c r="G26" s="39">
        <f>SUMPRODUCT('CSRHub Ratings'!$C26:$N26,'SDG Mapping'!$C$20:$N$20)</f>
        <v>57.737499999999997</v>
      </c>
      <c r="H26" s="39">
        <f>SUMPRODUCT('CSRHub Ratings'!$C26:$N26,'SDG Mapping'!$C$21:$N$21)</f>
        <v>61.667500000000004</v>
      </c>
      <c r="I26" s="39">
        <f>SUMPRODUCT('CSRHub Ratings'!$C26:$N26,'SDG Mapping'!$C$22:$N$22)</f>
        <v>66.562000000000012</v>
      </c>
      <c r="J26" s="39">
        <f>SUMPRODUCT('CSRHub Ratings'!$C26:$N26,'SDG Mapping'!$C$23:$N$23)</f>
        <v>60.946249999999999</v>
      </c>
      <c r="K26" s="39">
        <f>SUMPRODUCT('CSRHub Ratings'!$C26:$N26,'SDG Mapping'!$C$24:$N$24)</f>
        <v>61.188571428571422</v>
      </c>
      <c r="L26" s="39">
        <f>SUMPRODUCT('CSRHub Ratings'!$C26:$N26,'SDG Mapping'!$C$25:$N$25)</f>
        <v>58.819999999999993</v>
      </c>
      <c r="M26" s="39">
        <f>SUMPRODUCT('CSRHub Ratings'!$C26:$N26,'SDG Mapping'!$C$26:$N$26)</f>
        <v>58.045000000000002</v>
      </c>
      <c r="N26" s="39">
        <f>SUMPRODUCT('CSRHub Ratings'!$C26:$N26,'SDG Mapping'!$C$27:$N$27)</f>
        <v>58.702857142857141</v>
      </c>
      <c r="O26" s="39">
        <f>SUMPRODUCT('CSRHub Ratings'!$C26:$N26,'SDG Mapping'!$C$28:$N$28)</f>
        <v>57.237499999999997</v>
      </c>
      <c r="P26" s="39">
        <f>SUMPRODUCT('CSRHub Ratings'!$C26:$N26,'SDG Mapping'!$C$29:$N$29)</f>
        <v>57.578000000000003</v>
      </c>
      <c r="Q26" s="39">
        <f>SUMPRODUCT('CSRHub Ratings'!$C26:$N26,'SDG Mapping'!$C$30:$N$30)</f>
        <v>64.028333333333336</v>
      </c>
      <c r="R26" s="39">
        <f>SUMPRODUCT('CSRHub Ratings'!$C26:$N26,'SDG Mapping'!$C$31:$N$31)</f>
        <v>57.923000000000002</v>
      </c>
    </row>
    <row r="27" spans="1:18" x14ac:dyDescent="0.2">
      <c r="A27" s="24" t="str">
        <f>'CSRHub Ratings'!B27</f>
        <v>Johnson &amp; Johnson</v>
      </c>
      <c r="B27" s="39">
        <f>SUMPRODUCT('CSRHub Ratings'!$C27:$N27,'SDG Mapping'!$C$15:$N$15)</f>
        <v>59.955714285714286</v>
      </c>
      <c r="C27" s="39">
        <f>SUMPRODUCT('CSRHub Ratings'!$C27:$N27,'SDG Mapping'!$C$16:$N$16)</f>
        <v>59.823999999999998</v>
      </c>
      <c r="D27" s="39">
        <f>SUMPRODUCT('CSRHub Ratings'!$C27:$N27,'SDG Mapping'!$C$17:$N$17)</f>
        <v>62.536666666666662</v>
      </c>
      <c r="E27" s="39">
        <f>SUMPRODUCT('CSRHub Ratings'!$C27:$N27,'SDG Mapping'!$C$18:$N$18)</f>
        <v>64.115000000000009</v>
      </c>
      <c r="F27" s="39">
        <f>SUMPRODUCT('CSRHub Ratings'!$C27:$N27,'SDG Mapping'!$C$19:$N$19)</f>
        <v>60.968333333333334</v>
      </c>
      <c r="G27" s="39">
        <f>SUMPRODUCT('CSRHub Ratings'!$C27:$N27,'SDG Mapping'!$C$20:$N$20)</f>
        <v>60.055</v>
      </c>
      <c r="H27" s="39">
        <f>SUMPRODUCT('CSRHub Ratings'!$C27:$N27,'SDG Mapping'!$C$21:$N$21)</f>
        <v>64.777499999999989</v>
      </c>
      <c r="I27" s="39">
        <f>SUMPRODUCT('CSRHub Ratings'!$C27:$N27,'SDG Mapping'!$C$22:$N$22)</f>
        <v>62.236000000000004</v>
      </c>
      <c r="J27" s="39">
        <f>SUMPRODUCT('CSRHub Ratings'!$C27:$N27,'SDG Mapping'!$C$23:$N$23)</f>
        <v>63.431250000000006</v>
      </c>
      <c r="K27" s="39">
        <f>SUMPRODUCT('CSRHub Ratings'!$C27:$N27,'SDG Mapping'!$C$24:$N$24)</f>
        <v>59.989999999999995</v>
      </c>
      <c r="L27" s="39">
        <f>SUMPRODUCT('CSRHub Ratings'!$C27:$N27,'SDG Mapping'!$C$25:$N$25)</f>
        <v>61.681666666666658</v>
      </c>
      <c r="M27" s="39">
        <f>SUMPRODUCT('CSRHub Ratings'!$C27:$N27,'SDG Mapping'!$C$26:$N$26)</f>
        <v>61.347499999999997</v>
      </c>
      <c r="N27" s="39">
        <f>SUMPRODUCT('CSRHub Ratings'!$C27:$N27,'SDG Mapping'!$C$27:$N$27)</f>
        <v>62.71</v>
      </c>
      <c r="O27" s="39">
        <f>SUMPRODUCT('CSRHub Ratings'!$C27:$N27,'SDG Mapping'!$C$28:$N$28)</f>
        <v>61.717500000000001</v>
      </c>
      <c r="P27" s="39">
        <f>SUMPRODUCT('CSRHub Ratings'!$C27:$N27,'SDG Mapping'!$C$29:$N$29)</f>
        <v>61.004000000000005</v>
      </c>
      <c r="Q27" s="39">
        <f>SUMPRODUCT('CSRHub Ratings'!$C27:$N27,'SDG Mapping'!$C$30:$N$30)</f>
        <v>60.844999999999999</v>
      </c>
      <c r="R27" s="39">
        <f>SUMPRODUCT('CSRHub Ratings'!$C27:$N27,'SDG Mapping'!$C$31:$N$31)</f>
        <v>60.879999999999995</v>
      </c>
    </row>
    <row r="28" spans="1:18" x14ac:dyDescent="0.2">
      <c r="A28" s="24" t="str">
        <f>'CSRHub Ratings'!B28</f>
        <v>Amazon.com, Inc.</v>
      </c>
      <c r="B28" s="39">
        <f>SUMPRODUCT('CSRHub Ratings'!$C28:$N28,'SDG Mapping'!$C$15:$N$15)</f>
        <v>51.151428571428575</v>
      </c>
      <c r="C28" s="39">
        <f>SUMPRODUCT('CSRHub Ratings'!$C28:$N28,'SDG Mapping'!$C$16:$N$16)</f>
        <v>48.19</v>
      </c>
      <c r="D28" s="39">
        <f>SUMPRODUCT('CSRHub Ratings'!$C28:$N28,'SDG Mapping'!$C$17:$N$17)</f>
        <v>50.936666666666667</v>
      </c>
      <c r="E28" s="39">
        <f>SUMPRODUCT('CSRHub Ratings'!$C28:$N28,'SDG Mapping'!$C$18:$N$18)</f>
        <v>52.817500000000003</v>
      </c>
      <c r="F28" s="39">
        <f>SUMPRODUCT('CSRHub Ratings'!$C28:$N28,'SDG Mapping'!$C$19:$N$19)</f>
        <v>52.725000000000001</v>
      </c>
      <c r="G28" s="39">
        <f>SUMPRODUCT('CSRHub Ratings'!$C28:$N28,'SDG Mapping'!$C$20:$N$20)</f>
        <v>49.519999999999996</v>
      </c>
      <c r="H28" s="39">
        <f>SUMPRODUCT('CSRHub Ratings'!$C28:$N28,'SDG Mapping'!$C$21:$N$21)</f>
        <v>52.1</v>
      </c>
      <c r="I28" s="39">
        <f>SUMPRODUCT('CSRHub Ratings'!$C28:$N28,'SDG Mapping'!$C$22:$N$22)</f>
        <v>51.034000000000006</v>
      </c>
      <c r="J28" s="39">
        <f>SUMPRODUCT('CSRHub Ratings'!$C28:$N28,'SDG Mapping'!$C$23:$N$23)</f>
        <v>50.121250000000003</v>
      </c>
      <c r="K28" s="39">
        <f>SUMPRODUCT('CSRHub Ratings'!$C28:$N28,'SDG Mapping'!$C$24:$N$24)</f>
        <v>51.54</v>
      </c>
      <c r="L28" s="39">
        <f>SUMPRODUCT('CSRHub Ratings'!$C28:$N28,'SDG Mapping'!$C$25:$N$25)</f>
        <v>50.073333333333323</v>
      </c>
      <c r="M28" s="39">
        <f>SUMPRODUCT('CSRHub Ratings'!$C28:$N28,'SDG Mapping'!$C$26:$N$26)</f>
        <v>47.53</v>
      </c>
      <c r="N28" s="39">
        <f>SUMPRODUCT('CSRHub Ratings'!$C28:$N28,'SDG Mapping'!$C$27:$N$27)</f>
        <v>52.445714285714288</v>
      </c>
      <c r="O28" s="39">
        <f>SUMPRODUCT('CSRHub Ratings'!$C28:$N28,'SDG Mapping'!$C$28:$N$28)</f>
        <v>48.347499999999997</v>
      </c>
      <c r="P28" s="39">
        <f>SUMPRODUCT('CSRHub Ratings'!$C28:$N28,'SDG Mapping'!$C$29:$N$29)</f>
        <v>48.997999999999998</v>
      </c>
      <c r="Q28" s="39">
        <f>SUMPRODUCT('CSRHub Ratings'!$C28:$N28,'SDG Mapping'!$C$30:$N$30)</f>
        <v>50.508333333333333</v>
      </c>
      <c r="R28" s="39">
        <f>SUMPRODUCT('CSRHub Ratings'!$C28:$N28,'SDG Mapping'!$C$31:$N$31)</f>
        <v>51.39</v>
      </c>
    </row>
    <row r="29" spans="1:18" x14ac:dyDescent="0.2">
      <c r="A29" s="24" t="str">
        <f>'CSRHub Ratings'!B29</f>
        <v>Groupe Danone</v>
      </c>
      <c r="B29" s="39">
        <f>SUMPRODUCT('CSRHub Ratings'!$C29:$N29,'SDG Mapping'!$C$15:$N$15)</f>
        <v>62.594285714285718</v>
      </c>
      <c r="C29" s="39">
        <f>SUMPRODUCT('CSRHub Ratings'!$C29:$N29,'SDG Mapping'!$C$16:$N$16)</f>
        <v>62.278000000000006</v>
      </c>
      <c r="D29" s="39">
        <f>SUMPRODUCT('CSRHub Ratings'!$C29:$N29,'SDG Mapping'!$C$17:$N$17)</f>
        <v>64.736666666666665</v>
      </c>
      <c r="E29" s="39">
        <f>SUMPRODUCT('CSRHub Ratings'!$C29:$N29,'SDG Mapping'!$C$18:$N$18)</f>
        <v>67.865000000000009</v>
      </c>
      <c r="F29" s="39">
        <f>SUMPRODUCT('CSRHub Ratings'!$C29:$N29,'SDG Mapping'!$C$19:$N$19)</f>
        <v>64.894999999999996</v>
      </c>
      <c r="G29" s="39">
        <f>SUMPRODUCT('CSRHub Ratings'!$C29:$N29,'SDG Mapping'!$C$20:$N$20)</f>
        <v>62.395000000000003</v>
      </c>
      <c r="H29" s="39">
        <f>SUMPRODUCT('CSRHub Ratings'!$C29:$N29,'SDG Mapping'!$C$21:$N$21)</f>
        <v>65.242499999999993</v>
      </c>
      <c r="I29" s="39">
        <f>SUMPRODUCT('CSRHub Ratings'!$C29:$N29,'SDG Mapping'!$C$22:$N$22)</f>
        <v>66.19</v>
      </c>
      <c r="J29" s="39">
        <f>SUMPRODUCT('CSRHub Ratings'!$C29:$N29,'SDG Mapping'!$C$23:$N$23)</f>
        <v>65.686250000000001</v>
      </c>
      <c r="K29" s="39">
        <f>SUMPRODUCT('CSRHub Ratings'!$C29:$N29,'SDG Mapping'!$C$24:$N$24)</f>
        <v>63.477142857142852</v>
      </c>
      <c r="L29" s="39">
        <f>SUMPRODUCT('CSRHub Ratings'!$C29:$N29,'SDG Mapping'!$C$25:$N$25)</f>
        <v>63.783333333333324</v>
      </c>
      <c r="M29" s="39">
        <f>SUMPRODUCT('CSRHub Ratings'!$C29:$N29,'SDG Mapping'!$C$26:$N$26)</f>
        <v>63.877500000000005</v>
      </c>
      <c r="N29" s="39">
        <f>SUMPRODUCT('CSRHub Ratings'!$C29:$N29,'SDG Mapping'!$C$27:$N$27)</f>
        <v>64.549999999999983</v>
      </c>
      <c r="O29" s="39">
        <f>SUMPRODUCT('CSRHub Ratings'!$C29:$N29,'SDG Mapping'!$C$28:$N$28)</f>
        <v>64.099999999999994</v>
      </c>
      <c r="P29" s="39">
        <f>SUMPRODUCT('CSRHub Ratings'!$C29:$N29,'SDG Mapping'!$C$29:$N$29)</f>
        <v>63.868000000000002</v>
      </c>
      <c r="Q29" s="39">
        <f>SUMPRODUCT('CSRHub Ratings'!$C29:$N29,'SDG Mapping'!$C$30:$N$30)</f>
        <v>64.328333333333319</v>
      </c>
      <c r="R29" s="39">
        <f>SUMPRODUCT('CSRHub Ratings'!$C29:$N29,'SDG Mapping'!$C$31:$N$31)</f>
        <v>63.096000000000004</v>
      </c>
    </row>
    <row r="30" spans="1:18" x14ac:dyDescent="0.2">
      <c r="A30" s="24" t="str">
        <f>'CSRHub Ratings'!B30</f>
        <v>Walmart Inc.</v>
      </c>
      <c r="B30" s="39">
        <f>SUMPRODUCT('CSRHub Ratings'!$C30:$N30,'SDG Mapping'!$C$15:$N$15)</f>
        <v>54.892857142857139</v>
      </c>
      <c r="C30" s="39">
        <f>SUMPRODUCT('CSRHub Ratings'!$C30:$N30,'SDG Mapping'!$C$16:$N$16)</f>
        <v>56.122000000000007</v>
      </c>
      <c r="D30" s="39">
        <f>SUMPRODUCT('CSRHub Ratings'!$C30:$N30,'SDG Mapping'!$C$17:$N$17)</f>
        <v>57.803333333333327</v>
      </c>
      <c r="E30" s="39">
        <f>SUMPRODUCT('CSRHub Ratings'!$C30:$N30,'SDG Mapping'!$C$18:$N$18)</f>
        <v>58.407499999999999</v>
      </c>
      <c r="F30" s="39">
        <f>SUMPRODUCT('CSRHub Ratings'!$C30:$N30,'SDG Mapping'!$C$19:$N$19)</f>
        <v>55.816666666666663</v>
      </c>
      <c r="G30" s="39">
        <f>SUMPRODUCT('CSRHub Ratings'!$C30:$N30,'SDG Mapping'!$C$20:$N$20)</f>
        <v>57.56</v>
      </c>
      <c r="H30" s="39">
        <f>SUMPRODUCT('CSRHub Ratings'!$C30:$N30,'SDG Mapping'!$C$21:$N$21)</f>
        <v>58.8</v>
      </c>
      <c r="I30" s="39">
        <f>SUMPRODUCT('CSRHub Ratings'!$C30:$N30,'SDG Mapping'!$C$22:$N$22)</f>
        <v>54.14200000000001</v>
      </c>
      <c r="J30" s="39">
        <f>SUMPRODUCT('CSRHub Ratings'!$C30:$N30,'SDG Mapping'!$C$23:$N$23)</f>
        <v>59.03875</v>
      </c>
      <c r="K30" s="39">
        <f>SUMPRODUCT('CSRHub Ratings'!$C30:$N30,'SDG Mapping'!$C$24:$N$24)</f>
        <v>55.26</v>
      </c>
      <c r="L30" s="39">
        <f>SUMPRODUCT('CSRHub Ratings'!$C30:$N30,'SDG Mapping'!$C$25:$N$25)</f>
        <v>58.133333333333326</v>
      </c>
      <c r="M30" s="39">
        <f>SUMPRODUCT('CSRHub Ratings'!$C30:$N30,'SDG Mapping'!$C$26:$N$26)</f>
        <v>57.010000000000005</v>
      </c>
      <c r="N30" s="39">
        <f>SUMPRODUCT('CSRHub Ratings'!$C30:$N30,'SDG Mapping'!$C$27:$N$27)</f>
        <v>58.184285714285707</v>
      </c>
      <c r="O30" s="39">
        <f>SUMPRODUCT('CSRHub Ratings'!$C30:$N30,'SDG Mapping'!$C$28:$N$28)</f>
        <v>58.297499999999999</v>
      </c>
      <c r="P30" s="39">
        <f>SUMPRODUCT('CSRHub Ratings'!$C30:$N30,'SDG Mapping'!$C$29:$N$29)</f>
        <v>57.588000000000008</v>
      </c>
      <c r="Q30" s="39">
        <f>SUMPRODUCT('CSRHub Ratings'!$C30:$N30,'SDG Mapping'!$C$30:$N$30)</f>
        <v>53.763333333333328</v>
      </c>
      <c r="R30" s="39">
        <f>SUMPRODUCT('CSRHub Ratings'!$C30:$N30,'SDG Mapping'!$C$31:$N$31)</f>
        <v>56.948</v>
      </c>
    </row>
    <row r="31" spans="1:18" x14ac:dyDescent="0.2">
      <c r="A31" s="24" t="str">
        <f>'CSRHub Ratings'!B31</f>
        <v>Carrefour</v>
      </c>
      <c r="B31" s="39">
        <f>SUMPRODUCT('CSRHub Ratings'!$C31:$N31,'SDG Mapping'!$C$15:$N$15)</f>
        <v>59.849999999999994</v>
      </c>
      <c r="C31" s="39">
        <f>SUMPRODUCT('CSRHub Ratings'!$C31:$N31,'SDG Mapping'!$C$16:$N$16)</f>
        <v>60.69</v>
      </c>
      <c r="D31" s="39">
        <f>SUMPRODUCT('CSRHub Ratings'!$C31:$N31,'SDG Mapping'!$C$17:$N$17)</f>
        <v>63.653333333333329</v>
      </c>
      <c r="E31" s="39">
        <f>SUMPRODUCT('CSRHub Ratings'!$C31:$N31,'SDG Mapping'!$C$18:$N$18)</f>
        <v>65.664999999999992</v>
      </c>
      <c r="F31" s="39">
        <f>SUMPRODUCT('CSRHub Ratings'!$C31:$N31,'SDG Mapping'!$C$19:$N$19)</f>
        <v>58.583333333333329</v>
      </c>
      <c r="G31" s="39">
        <f>SUMPRODUCT('CSRHub Ratings'!$C31:$N31,'SDG Mapping'!$C$20:$N$20)</f>
        <v>60.282499999999999</v>
      </c>
      <c r="H31" s="39">
        <f>SUMPRODUCT('CSRHub Ratings'!$C31:$N31,'SDG Mapping'!$C$21:$N$21)</f>
        <v>61.632499999999993</v>
      </c>
      <c r="I31" s="39">
        <f>SUMPRODUCT('CSRHub Ratings'!$C31:$N31,'SDG Mapping'!$C$22:$N$22)</f>
        <v>62.918000000000006</v>
      </c>
      <c r="J31" s="39">
        <f>SUMPRODUCT('CSRHub Ratings'!$C31:$N31,'SDG Mapping'!$C$23:$N$23)</f>
        <v>62.90625</v>
      </c>
      <c r="K31" s="39">
        <f>SUMPRODUCT('CSRHub Ratings'!$C31:$N31,'SDG Mapping'!$C$24:$N$24)</f>
        <v>59.187142857142859</v>
      </c>
      <c r="L31" s="39">
        <f>SUMPRODUCT('CSRHub Ratings'!$C31:$N31,'SDG Mapping'!$C$25:$N$25)</f>
        <v>60.854999999999997</v>
      </c>
      <c r="M31" s="39">
        <f>SUMPRODUCT('CSRHub Ratings'!$C31:$N31,'SDG Mapping'!$C$26:$N$26)</f>
        <v>61.6875</v>
      </c>
      <c r="N31" s="39">
        <f>SUMPRODUCT('CSRHub Ratings'!$C31:$N31,'SDG Mapping'!$C$27:$N$27)</f>
        <v>58.717142857142861</v>
      </c>
      <c r="O31" s="39">
        <f>SUMPRODUCT('CSRHub Ratings'!$C31:$N31,'SDG Mapping'!$C$28:$N$28)</f>
        <v>61.615000000000002</v>
      </c>
      <c r="P31" s="39">
        <f>SUMPRODUCT('CSRHub Ratings'!$C31:$N31,'SDG Mapping'!$C$29:$N$29)</f>
        <v>60.45</v>
      </c>
      <c r="Q31" s="39">
        <f>SUMPRODUCT('CSRHub Ratings'!$C31:$N31,'SDG Mapping'!$C$30:$N$30)</f>
        <v>60.246666666666663</v>
      </c>
      <c r="R31" s="39">
        <f>SUMPRODUCT('CSRHub Ratings'!$C31:$N31,'SDG Mapping'!$C$31:$N$31)</f>
        <v>58.010000000000005</v>
      </c>
    </row>
  </sheetData>
  <conditionalFormatting sqref="B10:R12">
    <cfRule type="cellIs" dxfId="32" priority="15" operator="between">
      <formula>79.5</formula>
      <formula>100</formula>
    </cfRule>
    <cfRule type="cellIs" dxfId="31" priority="14" operator="between">
      <formula>59.5</formula>
      <formula>79.49</formula>
    </cfRule>
    <cfRule type="cellIs" dxfId="30" priority="13" operator="between">
      <formula>49.5</formula>
      <formula>59.49</formula>
    </cfRule>
    <cfRule type="cellIs" dxfId="29" priority="12" operator="between">
      <formula>39.5</formula>
      <formula>49.49</formula>
    </cfRule>
    <cfRule type="cellIs" dxfId="28" priority="11" operator="between">
      <formula>29.5</formula>
      <formula>39.49</formula>
    </cfRule>
    <cfRule type="cellIs" dxfId="27" priority="10" operator="between">
      <formula>0</formula>
      <formula>29.49</formula>
    </cfRule>
  </conditionalFormatting>
  <conditionalFormatting sqref="B15:R31">
    <cfRule type="containsText" dxfId="26" priority="7" stopIfTrue="1" operator="containsText" text="NR">
      <formula>NOT(ISERROR(SEARCH("NR",B15)))</formula>
    </cfRule>
    <cfRule type="cellIs" dxfId="25" priority="1" operator="between">
      <formula>79.5</formula>
      <formula>100</formula>
    </cfRule>
    <cfRule type="cellIs" dxfId="24" priority="9" operator="equal">
      <formula>0</formula>
    </cfRule>
    <cfRule type="containsText" dxfId="23" priority="6" stopIfTrue="1" operator="containsText" text="NA">
      <formula>NOT(ISERROR(SEARCH("NA",B15)))</formula>
    </cfRule>
    <cfRule type="cellIs" dxfId="22" priority="5" operator="between">
      <formula>29.5</formula>
      <formula>39.5</formula>
    </cfRule>
    <cfRule type="cellIs" dxfId="21" priority="4" operator="between">
      <formula>39.5</formula>
      <formula>49.5</formula>
    </cfRule>
    <cfRule type="cellIs" dxfId="20" priority="3" operator="between">
      <formula>49.5</formula>
      <formula>59.5</formula>
    </cfRule>
    <cfRule type="cellIs" dxfId="19" priority="2" operator="between">
      <formula>59.5</formula>
      <formula>79.5</formula>
    </cfRule>
    <cfRule type="cellIs" dxfId="18" priority="8" operator="between">
      <formula>0.01</formula>
      <formula>29.5</formula>
    </cfRule>
  </conditionalFormatting>
  <pageMargins left="0.7" right="0.7" top="0.75" bottom="0.75" header="0.3" footer="0.3"/>
  <pageSetup paperSize="6" scale="23" orientation="landscape" horizontalDpi="0" verticalDpi="0"/>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33325-98E6-3F4D-A47A-4B829A1018C9}">
  <sheetPr>
    <pageSetUpPr fitToPage="1"/>
  </sheetPr>
  <dimension ref="A1:Z37"/>
  <sheetViews>
    <sheetView workbookViewId="0">
      <selection activeCell="A6" sqref="A6"/>
    </sheetView>
  </sheetViews>
  <sheetFormatPr baseColWidth="10" defaultRowHeight="16" x14ac:dyDescent="0.2"/>
  <cols>
    <col min="1" max="1" width="24" customWidth="1"/>
    <col min="2" max="2" width="26.1640625" customWidth="1"/>
    <col min="3" max="3" width="18.1640625" customWidth="1"/>
    <col min="4" max="4" width="17.6640625" customWidth="1"/>
    <col min="5" max="5" width="14" customWidth="1"/>
    <col min="6" max="6" width="15.33203125" customWidth="1"/>
    <col min="7" max="7" width="19.1640625" customWidth="1"/>
    <col min="8" max="8" width="13.1640625" customWidth="1"/>
    <col min="9" max="9" width="11.6640625" customWidth="1"/>
    <col min="10" max="702" width="20.83203125" customWidth="1"/>
  </cols>
  <sheetData>
    <row r="1" spans="1:26" ht="24" x14ac:dyDescent="0.3">
      <c r="A1" s="40"/>
    </row>
    <row r="3" spans="1:26" ht="14" customHeight="1" x14ac:dyDescent="0.3">
      <c r="A3" s="40"/>
    </row>
    <row r="4" spans="1:26" ht="13" customHeight="1" x14ac:dyDescent="0.3">
      <c r="A4" s="40"/>
    </row>
    <row r="5" spans="1:26" ht="9" customHeight="1" x14ac:dyDescent="0.2">
      <c r="A5" s="41"/>
    </row>
    <row r="6" spans="1:26" ht="18" x14ac:dyDescent="0.2">
      <c r="A6" s="32" t="s">
        <v>51</v>
      </c>
    </row>
    <row r="7" spans="1:26" ht="26" customHeight="1" x14ac:dyDescent="0.2">
      <c r="A7" s="59" t="s">
        <v>52</v>
      </c>
      <c r="B7" s="60" t="s">
        <v>7</v>
      </c>
      <c r="C7" s="61"/>
      <c r="D7" s="61"/>
      <c r="E7" s="61"/>
    </row>
    <row r="8" spans="1:26" x14ac:dyDescent="0.2">
      <c r="A8" s="33" t="s">
        <v>53</v>
      </c>
      <c r="B8" s="34" t="s">
        <v>54</v>
      </c>
      <c r="C8" s="62" t="s">
        <v>55</v>
      </c>
      <c r="D8" s="62" t="s">
        <v>7</v>
      </c>
      <c r="E8" s="62" t="s">
        <v>7</v>
      </c>
      <c r="F8" s="62" t="s">
        <v>56</v>
      </c>
      <c r="G8" s="62" t="s">
        <v>7</v>
      </c>
      <c r="H8" s="62" t="s">
        <v>7</v>
      </c>
      <c r="I8" s="62" t="s">
        <v>57</v>
      </c>
      <c r="J8" s="62" t="s">
        <v>7</v>
      </c>
      <c r="K8" s="62" t="s">
        <v>7</v>
      </c>
      <c r="L8" s="62" t="s">
        <v>58</v>
      </c>
      <c r="M8" s="62" t="s">
        <v>7</v>
      </c>
      <c r="N8" s="62" t="s">
        <v>7</v>
      </c>
    </row>
    <row r="9" spans="1:26" ht="45" x14ac:dyDescent="0.2">
      <c r="C9" s="4" t="s">
        <v>22</v>
      </c>
      <c r="D9" s="4" t="s">
        <v>23</v>
      </c>
      <c r="E9" s="4" t="s">
        <v>24</v>
      </c>
      <c r="F9" s="4" t="s">
        <v>25</v>
      </c>
      <c r="G9" s="4" t="s">
        <v>26</v>
      </c>
      <c r="H9" s="4" t="s">
        <v>27</v>
      </c>
      <c r="I9" s="4" t="s">
        <v>28</v>
      </c>
      <c r="J9" s="4" t="s">
        <v>29</v>
      </c>
      <c r="K9" s="4" t="s">
        <v>30</v>
      </c>
      <c r="L9" s="4" t="s">
        <v>31</v>
      </c>
      <c r="M9" s="4" t="s">
        <v>32</v>
      </c>
      <c r="N9" s="4" t="s">
        <v>33</v>
      </c>
    </row>
    <row r="10" spans="1:26" ht="24" x14ac:dyDescent="0.3">
      <c r="B10" s="12" t="s">
        <v>16</v>
      </c>
      <c r="C10" s="13">
        <f>AVERAGEIF(C15:C210,"&lt;&gt;NA")</f>
        <v>57.181764705882358</v>
      </c>
      <c r="D10" s="13">
        <f t="shared" ref="D10:N10" si="0">AVERAGEIF(D15:D210,"&lt;&gt;NA")</f>
        <v>55.417058823529409</v>
      </c>
      <c r="E10" s="13">
        <f t="shared" si="0"/>
        <v>55.149411764705881</v>
      </c>
      <c r="F10" s="13">
        <f t="shared" si="0"/>
        <v>58.633529411764705</v>
      </c>
      <c r="G10" s="13">
        <f t="shared" si="0"/>
        <v>58.928823529411765</v>
      </c>
      <c r="H10" s="13">
        <f t="shared" si="0"/>
        <v>61.475882352941184</v>
      </c>
      <c r="I10" s="13">
        <f t="shared" si="0"/>
        <v>59.92588235294118</v>
      </c>
      <c r="J10" s="13">
        <f t="shared" si="0"/>
        <v>58.42235294117647</v>
      </c>
      <c r="K10" s="13">
        <f t="shared" si="0"/>
        <v>57.124705882352941</v>
      </c>
      <c r="L10" s="13">
        <f t="shared" si="0"/>
        <v>57.509411764705895</v>
      </c>
      <c r="M10" s="13">
        <f t="shared" si="0"/>
        <v>56.160588235294121</v>
      </c>
      <c r="N10" s="13">
        <f t="shared" si="0"/>
        <v>54.032352941176484</v>
      </c>
      <c r="O10" s="17"/>
      <c r="P10" s="17"/>
      <c r="Q10" s="17"/>
      <c r="R10" s="17"/>
      <c r="S10" s="17"/>
      <c r="T10" s="17"/>
    </row>
    <row r="11" spans="1:26" x14ac:dyDescent="0.2">
      <c r="B11" s="12" t="s">
        <v>17</v>
      </c>
      <c r="C11" s="13">
        <f>MAX(C15:C210)</f>
        <v>62.82</v>
      </c>
      <c r="D11" s="13">
        <f t="shared" ref="D11:N11" si="1">MAX(D15:D210)</f>
        <v>62.7</v>
      </c>
      <c r="E11" s="13">
        <f t="shared" si="1"/>
        <v>63.36</v>
      </c>
      <c r="F11" s="13">
        <f t="shared" si="1"/>
        <v>66.61</v>
      </c>
      <c r="G11" s="13">
        <f t="shared" si="1"/>
        <v>70.94</v>
      </c>
      <c r="H11" s="13">
        <f t="shared" si="1"/>
        <v>71.540000000000006</v>
      </c>
      <c r="I11" s="13">
        <f t="shared" si="1"/>
        <v>68.94</v>
      </c>
      <c r="J11" s="13">
        <f t="shared" si="1"/>
        <v>66.849999999999994</v>
      </c>
      <c r="K11" s="13">
        <f t="shared" si="1"/>
        <v>64.38</v>
      </c>
      <c r="L11" s="13">
        <f t="shared" si="1"/>
        <v>64.72</v>
      </c>
      <c r="M11" s="13">
        <f t="shared" si="1"/>
        <v>62.94</v>
      </c>
      <c r="N11" s="13">
        <f t="shared" si="1"/>
        <v>59.72</v>
      </c>
    </row>
    <row r="12" spans="1:26" x14ac:dyDescent="0.2">
      <c r="A12" s="14"/>
      <c r="B12" s="12" t="s">
        <v>18</v>
      </c>
      <c r="C12" s="13">
        <f>MIN(C15:C210)</f>
        <v>51.7</v>
      </c>
      <c r="D12" s="13">
        <f t="shared" ref="D12:N12" si="2">MIN(D15:D210)</f>
        <v>43.17</v>
      </c>
      <c r="E12" s="13">
        <f t="shared" si="2"/>
        <v>41.83</v>
      </c>
      <c r="F12" s="13">
        <f t="shared" si="2"/>
        <v>43.9</v>
      </c>
      <c r="G12" s="13">
        <f t="shared" si="2"/>
        <v>46.05</v>
      </c>
      <c r="H12" s="13">
        <f t="shared" si="2"/>
        <v>42.27</v>
      </c>
      <c r="I12" s="13">
        <f t="shared" si="2"/>
        <v>39.659999999999997</v>
      </c>
      <c r="J12" s="13">
        <f t="shared" si="2"/>
        <v>44.82</v>
      </c>
      <c r="K12" s="13">
        <f t="shared" si="2"/>
        <v>46.54</v>
      </c>
      <c r="L12" s="13">
        <f t="shared" si="2"/>
        <v>45.85</v>
      </c>
      <c r="M12" s="13">
        <f t="shared" si="2"/>
        <v>41</v>
      </c>
      <c r="N12" s="13">
        <f t="shared" si="2"/>
        <v>45.77</v>
      </c>
    </row>
    <row r="13" spans="1:26" ht="24" x14ac:dyDescent="0.3">
      <c r="A13" s="11"/>
      <c r="B13" s="11"/>
      <c r="C13" s="17"/>
      <c r="D13" s="17"/>
      <c r="E13" s="17"/>
      <c r="F13" s="17"/>
      <c r="G13" s="17"/>
      <c r="H13" s="17"/>
      <c r="I13" s="17"/>
      <c r="J13" s="17"/>
      <c r="K13" s="17"/>
      <c r="L13" s="17"/>
      <c r="M13" s="17"/>
      <c r="N13" s="17"/>
      <c r="O13" s="17"/>
      <c r="P13" s="17"/>
      <c r="Q13" s="17"/>
      <c r="R13" s="17"/>
      <c r="S13" s="17"/>
      <c r="T13" s="17"/>
      <c r="U13" s="17"/>
      <c r="V13" s="17"/>
      <c r="W13" s="17"/>
      <c r="X13" s="17"/>
      <c r="Y13" s="17"/>
      <c r="Z13" s="17"/>
    </row>
    <row r="14" spans="1:26" s="35" customFormat="1" ht="45" x14ac:dyDescent="0.2">
      <c r="A14" s="30" t="s">
        <v>76</v>
      </c>
      <c r="B14" s="30" t="s">
        <v>3</v>
      </c>
      <c r="C14" s="26" t="s">
        <v>22</v>
      </c>
      <c r="D14" s="26" t="s">
        <v>23</v>
      </c>
      <c r="E14" s="26" t="s">
        <v>24</v>
      </c>
      <c r="F14" s="26" t="s">
        <v>25</v>
      </c>
      <c r="G14" s="26" t="s">
        <v>26</v>
      </c>
      <c r="H14" s="26" t="s">
        <v>27</v>
      </c>
      <c r="I14" s="26" t="s">
        <v>28</v>
      </c>
      <c r="J14" s="26" t="s">
        <v>29</v>
      </c>
      <c r="K14" s="26" t="s">
        <v>30</v>
      </c>
      <c r="L14" s="26" t="s">
        <v>31</v>
      </c>
      <c r="M14" s="26" t="s">
        <v>32</v>
      </c>
      <c r="N14" s="26" t="s">
        <v>33</v>
      </c>
    </row>
    <row r="15" spans="1:26" s="15" customFormat="1" ht="15" x14ac:dyDescent="0.2">
      <c r="B15" s="36" t="s">
        <v>59</v>
      </c>
      <c r="C15" s="38">
        <v>52.73</v>
      </c>
      <c r="D15" s="38">
        <v>44.3</v>
      </c>
      <c r="E15" s="38">
        <v>50.96</v>
      </c>
      <c r="F15" s="38">
        <v>53.66</v>
      </c>
      <c r="G15" s="38">
        <v>49.56</v>
      </c>
      <c r="H15" s="38">
        <v>55.32</v>
      </c>
      <c r="I15" s="38">
        <v>39.659999999999997</v>
      </c>
      <c r="J15" s="38">
        <v>44.82</v>
      </c>
      <c r="K15" s="38">
        <v>52.81</v>
      </c>
      <c r="L15" s="38">
        <v>54.89</v>
      </c>
      <c r="M15" s="38">
        <v>55.67</v>
      </c>
      <c r="N15" s="38">
        <v>50.31</v>
      </c>
    </row>
    <row r="16" spans="1:26" x14ac:dyDescent="0.2">
      <c r="B16" s="37" t="s">
        <v>60</v>
      </c>
      <c r="C16" s="39">
        <v>59.14</v>
      </c>
      <c r="D16" s="39">
        <v>62.13</v>
      </c>
      <c r="E16" s="39">
        <v>63.36</v>
      </c>
      <c r="F16" s="39">
        <v>58.84</v>
      </c>
      <c r="G16" s="39">
        <v>64.400000000000006</v>
      </c>
      <c r="H16" s="39">
        <v>64.099999999999994</v>
      </c>
      <c r="I16" s="39">
        <v>63.8</v>
      </c>
      <c r="J16" s="39">
        <v>62.51</v>
      </c>
      <c r="K16" s="39">
        <v>64.38</v>
      </c>
      <c r="L16" s="39">
        <v>52.12</v>
      </c>
      <c r="M16" s="39">
        <v>53.38</v>
      </c>
      <c r="N16" s="39">
        <v>48.53</v>
      </c>
    </row>
    <row r="17" spans="2:14" x14ac:dyDescent="0.2">
      <c r="B17" s="37" t="s">
        <v>61</v>
      </c>
      <c r="C17" s="39">
        <v>53.01</v>
      </c>
      <c r="D17" s="39">
        <v>51.4</v>
      </c>
      <c r="E17" s="39">
        <v>54.29</v>
      </c>
      <c r="F17" s="39">
        <v>53.28</v>
      </c>
      <c r="G17" s="39">
        <v>55.94</v>
      </c>
      <c r="H17" s="39">
        <v>57.11</v>
      </c>
      <c r="I17" s="39">
        <v>51.15</v>
      </c>
      <c r="J17" s="39">
        <v>54.39</v>
      </c>
      <c r="K17" s="39">
        <v>53.61</v>
      </c>
      <c r="L17" s="39">
        <v>54.22</v>
      </c>
      <c r="M17" s="39">
        <v>55.09</v>
      </c>
      <c r="N17" s="39">
        <v>51.22</v>
      </c>
    </row>
    <row r="18" spans="2:14" x14ac:dyDescent="0.2">
      <c r="B18" s="37" t="s">
        <v>62</v>
      </c>
      <c r="C18" s="39">
        <v>56.09</v>
      </c>
      <c r="D18" s="39">
        <v>56.63</v>
      </c>
      <c r="E18" s="39">
        <v>57.72</v>
      </c>
      <c r="F18" s="39">
        <v>54.38</v>
      </c>
      <c r="G18" s="39">
        <v>58.4</v>
      </c>
      <c r="H18" s="39">
        <v>62.1</v>
      </c>
      <c r="I18" s="39">
        <v>66.010000000000005</v>
      </c>
      <c r="J18" s="39">
        <v>62.95</v>
      </c>
      <c r="K18" s="39">
        <v>59.64</v>
      </c>
      <c r="L18" s="39">
        <v>52.6</v>
      </c>
      <c r="M18" s="39">
        <v>59.19</v>
      </c>
      <c r="N18" s="39">
        <v>52.3</v>
      </c>
    </row>
    <row r="19" spans="2:14" x14ac:dyDescent="0.2">
      <c r="B19" s="37" t="s">
        <v>63</v>
      </c>
      <c r="C19" s="39">
        <v>55.97</v>
      </c>
      <c r="D19" s="39">
        <v>43.17</v>
      </c>
      <c r="E19" s="39">
        <v>46.76</v>
      </c>
      <c r="F19" s="39">
        <v>43.9</v>
      </c>
      <c r="G19" s="39">
        <v>46.05</v>
      </c>
      <c r="H19" s="39">
        <v>42.27</v>
      </c>
      <c r="I19" s="39">
        <v>45.66</v>
      </c>
      <c r="J19" s="39">
        <v>49.76</v>
      </c>
      <c r="K19" s="39">
        <v>49.08</v>
      </c>
      <c r="L19" s="39">
        <v>45.85</v>
      </c>
      <c r="M19" s="39">
        <v>41</v>
      </c>
      <c r="N19" s="39">
        <v>45.77</v>
      </c>
    </row>
    <row r="20" spans="2:14" x14ac:dyDescent="0.2">
      <c r="B20" s="37" t="s">
        <v>64</v>
      </c>
      <c r="C20" s="39">
        <v>55.98</v>
      </c>
      <c r="D20" s="39">
        <v>56.02</v>
      </c>
      <c r="E20" s="39">
        <v>41.83</v>
      </c>
      <c r="F20" s="39">
        <v>63.6</v>
      </c>
      <c r="G20" s="39">
        <v>63.29</v>
      </c>
      <c r="H20" s="39">
        <v>59.44</v>
      </c>
      <c r="I20" s="39">
        <v>63.36</v>
      </c>
      <c r="J20" s="39">
        <v>54.84</v>
      </c>
      <c r="K20" s="39">
        <v>46.54</v>
      </c>
      <c r="L20" s="39">
        <v>63.34</v>
      </c>
      <c r="M20" s="39">
        <v>54.87</v>
      </c>
      <c r="N20" s="39">
        <v>58.83</v>
      </c>
    </row>
    <row r="21" spans="2:14" x14ac:dyDescent="0.2">
      <c r="B21" s="37" t="s">
        <v>65</v>
      </c>
      <c r="C21" s="39">
        <v>51.7</v>
      </c>
      <c r="D21" s="39">
        <v>55.52</v>
      </c>
      <c r="E21" s="39">
        <v>53.98</v>
      </c>
      <c r="F21" s="39">
        <v>55.77</v>
      </c>
      <c r="G21" s="39">
        <v>58.87</v>
      </c>
      <c r="H21" s="39">
        <v>57.38</v>
      </c>
      <c r="I21" s="39">
        <v>57.45</v>
      </c>
      <c r="J21" s="39">
        <v>54.11</v>
      </c>
      <c r="K21" s="39">
        <v>50.91</v>
      </c>
      <c r="L21" s="39">
        <v>63.61</v>
      </c>
      <c r="M21" s="39">
        <v>60.37</v>
      </c>
      <c r="N21" s="39">
        <v>55.36</v>
      </c>
    </row>
    <row r="22" spans="2:14" x14ac:dyDescent="0.2">
      <c r="B22" s="37" t="s">
        <v>66</v>
      </c>
      <c r="C22" s="39">
        <v>58.59</v>
      </c>
      <c r="D22" s="39">
        <v>55.27</v>
      </c>
      <c r="E22" s="39">
        <v>57.05</v>
      </c>
      <c r="F22" s="39">
        <v>62.65</v>
      </c>
      <c r="G22" s="39">
        <v>61.28</v>
      </c>
      <c r="H22" s="39">
        <v>59.84</v>
      </c>
      <c r="I22" s="39">
        <v>64.11</v>
      </c>
      <c r="J22" s="39">
        <v>64.44</v>
      </c>
      <c r="K22" s="39">
        <v>61.69</v>
      </c>
      <c r="L22" s="39">
        <v>64.72</v>
      </c>
      <c r="M22" s="39">
        <v>61.16</v>
      </c>
      <c r="N22" s="39">
        <v>58.37</v>
      </c>
    </row>
    <row r="23" spans="2:14" x14ac:dyDescent="0.2">
      <c r="B23" s="37" t="s">
        <v>67</v>
      </c>
      <c r="C23" s="39">
        <v>61.12</v>
      </c>
      <c r="D23" s="39">
        <v>60.71</v>
      </c>
      <c r="E23" s="39">
        <v>62.89</v>
      </c>
      <c r="F23" s="39">
        <v>63.49</v>
      </c>
      <c r="G23" s="39">
        <v>62.8</v>
      </c>
      <c r="H23" s="39">
        <v>68.180000000000007</v>
      </c>
      <c r="I23" s="39">
        <v>68.94</v>
      </c>
      <c r="J23" s="39">
        <v>66.849999999999994</v>
      </c>
      <c r="K23" s="39">
        <v>63.57</v>
      </c>
      <c r="L23" s="39">
        <v>63.3</v>
      </c>
      <c r="M23" s="39">
        <v>57.65</v>
      </c>
      <c r="N23" s="39">
        <v>59.54</v>
      </c>
    </row>
    <row r="24" spans="2:14" x14ac:dyDescent="0.2">
      <c r="B24" s="37" t="s">
        <v>68</v>
      </c>
      <c r="C24" s="39">
        <v>58.16</v>
      </c>
      <c r="D24" s="39">
        <v>57.42</v>
      </c>
      <c r="E24" s="39">
        <v>61.8</v>
      </c>
      <c r="F24" s="39">
        <v>56.34</v>
      </c>
      <c r="G24" s="39">
        <v>55.12</v>
      </c>
      <c r="H24" s="39">
        <v>60.2</v>
      </c>
      <c r="I24" s="39">
        <v>62.95</v>
      </c>
      <c r="J24" s="39">
        <v>63.18</v>
      </c>
      <c r="K24" s="39">
        <v>62.76</v>
      </c>
      <c r="L24" s="39">
        <v>53.07</v>
      </c>
      <c r="M24" s="39">
        <v>57.96</v>
      </c>
      <c r="N24" s="39">
        <v>52.52</v>
      </c>
    </row>
    <row r="25" spans="2:14" x14ac:dyDescent="0.2">
      <c r="B25" s="37" t="s">
        <v>69</v>
      </c>
      <c r="C25" s="39">
        <v>57.39</v>
      </c>
      <c r="D25" s="39">
        <v>54.31</v>
      </c>
      <c r="E25" s="39">
        <v>53.87</v>
      </c>
      <c r="F25" s="39">
        <v>61.02</v>
      </c>
      <c r="G25" s="39">
        <v>54.73</v>
      </c>
      <c r="H25" s="39">
        <v>64.77</v>
      </c>
      <c r="I25" s="39">
        <v>60.86</v>
      </c>
      <c r="J25" s="39">
        <v>60.24</v>
      </c>
      <c r="K25" s="39">
        <v>53.65</v>
      </c>
      <c r="L25" s="39">
        <v>57.07</v>
      </c>
      <c r="M25" s="39">
        <v>56.22</v>
      </c>
      <c r="N25" s="39">
        <v>53.43</v>
      </c>
    </row>
    <row r="26" spans="2:14" x14ac:dyDescent="0.2">
      <c r="B26" s="37" t="s">
        <v>70</v>
      </c>
      <c r="C26" s="39">
        <v>62.82</v>
      </c>
      <c r="D26" s="39">
        <v>58.44</v>
      </c>
      <c r="E26" s="39">
        <v>57.71</v>
      </c>
      <c r="F26" s="39">
        <v>66.61</v>
      </c>
      <c r="G26" s="39">
        <v>70.94</v>
      </c>
      <c r="H26" s="39">
        <v>71.540000000000006</v>
      </c>
      <c r="I26" s="39">
        <v>61.88</v>
      </c>
      <c r="J26" s="39">
        <v>60.09</v>
      </c>
      <c r="K26" s="39">
        <v>55.21</v>
      </c>
      <c r="L26" s="39">
        <v>53.59</v>
      </c>
      <c r="M26" s="39">
        <v>58.94</v>
      </c>
      <c r="N26" s="39">
        <v>54.45</v>
      </c>
    </row>
    <row r="27" spans="2:14" x14ac:dyDescent="0.2">
      <c r="B27" s="37" t="s">
        <v>71</v>
      </c>
      <c r="C27" s="39">
        <v>62.14</v>
      </c>
      <c r="D27" s="39">
        <v>60.38</v>
      </c>
      <c r="E27" s="39">
        <v>54.36</v>
      </c>
      <c r="F27" s="39">
        <v>64.27</v>
      </c>
      <c r="G27" s="39">
        <v>64.14</v>
      </c>
      <c r="H27" s="39">
        <v>65.09</v>
      </c>
      <c r="I27" s="39">
        <v>67.099999999999994</v>
      </c>
      <c r="J27" s="39">
        <v>62.77</v>
      </c>
      <c r="K27" s="39">
        <v>61.86</v>
      </c>
      <c r="L27" s="39">
        <v>62.51</v>
      </c>
      <c r="M27" s="39">
        <v>58.15</v>
      </c>
      <c r="N27" s="39">
        <v>58.57</v>
      </c>
    </row>
    <row r="28" spans="2:14" x14ac:dyDescent="0.2">
      <c r="B28" s="37" t="s">
        <v>72</v>
      </c>
      <c r="C28" s="39">
        <v>52.11</v>
      </c>
      <c r="D28" s="39">
        <v>46.14</v>
      </c>
      <c r="E28" s="39">
        <v>47.15</v>
      </c>
      <c r="F28" s="39">
        <v>53.97</v>
      </c>
      <c r="G28" s="39">
        <v>50.04</v>
      </c>
      <c r="H28" s="39">
        <v>54.56</v>
      </c>
      <c r="I28" s="39">
        <v>53.93</v>
      </c>
      <c r="J28" s="39">
        <v>48.43</v>
      </c>
      <c r="K28" s="39">
        <v>49.41</v>
      </c>
      <c r="L28" s="39">
        <v>58.76</v>
      </c>
      <c r="M28" s="39">
        <v>51.6</v>
      </c>
      <c r="N28" s="39">
        <v>52.04</v>
      </c>
    </row>
    <row r="29" spans="2:14" x14ac:dyDescent="0.2">
      <c r="B29" s="37" t="s">
        <v>73</v>
      </c>
      <c r="C29" s="39">
        <v>61.25</v>
      </c>
      <c r="D29" s="39">
        <v>62.7</v>
      </c>
      <c r="E29" s="39">
        <v>61.15</v>
      </c>
      <c r="F29" s="39">
        <v>65.209999999999994</v>
      </c>
      <c r="G29" s="39">
        <v>69.69</v>
      </c>
      <c r="H29" s="39">
        <v>70.260000000000005</v>
      </c>
      <c r="I29" s="39">
        <v>66.599999999999994</v>
      </c>
      <c r="J29" s="39">
        <v>66.52</v>
      </c>
      <c r="K29" s="39">
        <v>63.59</v>
      </c>
      <c r="L29" s="39">
        <v>62.95</v>
      </c>
      <c r="M29" s="39">
        <v>62.94</v>
      </c>
      <c r="N29" s="39">
        <v>59.72</v>
      </c>
    </row>
    <row r="30" spans="2:14" x14ac:dyDescent="0.2">
      <c r="B30" s="37" t="s">
        <v>74</v>
      </c>
      <c r="C30" s="39">
        <v>54.41</v>
      </c>
      <c r="D30" s="39">
        <v>55.52</v>
      </c>
      <c r="E30" s="39">
        <v>54.49</v>
      </c>
      <c r="F30" s="39">
        <v>55.85</v>
      </c>
      <c r="G30" s="39">
        <v>52.26</v>
      </c>
      <c r="H30" s="39">
        <v>63.48</v>
      </c>
      <c r="I30" s="39">
        <v>62.23</v>
      </c>
      <c r="J30" s="39">
        <v>56.33</v>
      </c>
      <c r="K30" s="39">
        <v>60.67</v>
      </c>
      <c r="L30" s="39">
        <v>60.57</v>
      </c>
      <c r="M30" s="39">
        <v>54.75</v>
      </c>
      <c r="N30" s="39">
        <v>54.85</v>
      </c>
    </row>
    <row r="31" spans="2:14" x14ac:dyDescent="0.2">
      <c r="B31" s="37" t="s">
        <v>75</v>
      </c>
      <c r="C31" s="39">
        <v>59.48</v>
      </c>
      <c r="D31" s="39">
        <v>62.03</v>
      </c>
      <c r="E31" s="39">
        <v>58.17</v>
      </c>
      <c r="F31" s="39">
        <v>63.93</v>
      </c>
      <c r="G31" s="39">
        <v>64.28</v>
      </c>
      <c r="H31" s="39">
        <v>69.45</v>
      </c>
      <c r="I31" s="39">
        <v>63.05</v>
      </c>
      <c r="J31" s="39">
        <v>60.95</v>
      </c>
      <c r="K31" s="39">
        <v>61.74</v>
      </c>
      <c r="L31" s="39">
        <v>54.49</v>
      </c>
      <c r="M31" s="39">
        <v>55.79</v>
      </c>
      <c r="N31" s="39">
        <v>52.74</v>
      </c>
    </row>
    <row r="32" spans="2:14" ht="19" x14ac:dyDescent="0.2">
      <c r="C32" s="16"/>
      <c r="D32" s="16"/>
      <c r="E32" s="16"/>
      <c r="F32" s="16"/>
      <c r="G32" s="16"/>
      <c r="H32" s="16"/>
      <c r="I32" s="16"/>
      <c r="J32" s="16"/>
      <c r="K32" s="16"/>
      <c r="L32" s="16"/>
      <c r="M32" s="16"/>
      <c r="N32" s="16"/>
    </row>
    <row r="33" spans="3:14" ht="19" x14ac:dyDescent="0.2">
      <c r="C33" s="16"/>
      <c r="D33" s="16"/>
      <c r="E33" s="16"/>
      <c r="F33" s="16"/>
      <c r="G33" s="16"/>
      <c r="H33" s="16"/>
      <c r="I33" s="16"/>
      <c r="J33" s="16"/>
      <c r="K33" s="16"/>
      <c r="L33" s="16"/>
      <c r="M33" s="16"/>
      <c r="N33" s="16"/>
    </row>
    <row r="34" spans="3:14" ht="19" x14ac:dyDescent="0.2">
      <c r="C34" s="16"/>
      <c r="D34" s="16"/>
      <c r="E34" s="16"/>
      <c r="F34" s="16"/>
      <c r="G34" s="16"/>
      <c r="H34" s="16"/>
      <c r="I34" s="16"/>
      <c r="J34" s="16"/>
      <c r="K34" s="16"/>
      <c r="L34" s="16"/>
      <c r="M34" s="16"/>
      <c r="N34" s="16"/>
    </row>
    <row r="35" spans="3:14" ht="19" x14ac:dyDescent="0.2">
      <c r="C35" s="16"/>
      <c r="D35" s="16"/>
      <c r="E35" s="16"/>
      <c r="F35" s="16"/>
      <c r="G35" s="16"/>
      <c r="H35" s="16"/>
      <c r="I35" s="16"/>
      <c r="J35" s="16"/>
      <c r="K35" s="16"/>
      <c r="L35" s="16"/>
      <c r="M35" s="16"/>
      <c r="N35" s="16"/>
    </row>
    <row r="36" spans="3:14" ht="19" x14ac:dyDescent="0.2">
      <c r="C36" s="16"/>
      <c r="D36" s="16"/>
      <c r="E36" s="16"/>
      <c r="F36" s="16"/>
      <c r="G36" s="16"/>
      <c r="H36" s="16"/>
      <c r="I36" s="16"/>
      <c r="J36" s="16"/>
      <c r="K36" s="16"/>
      <c r="L36" s="16"/>
      <c r="M36" s="16"/>
      <c r="N36" s="16"/>
    </row>
    <row r="37" spans="3:14" ht="19" x14ac:dyDescent="0.2">
      <c r="C37" s="16"/>
      <c r="D37" s="16"/>
      <c r="E37" s="16"/>
      <c r="F37" s="16"/>
      <c r="G37" s="16"/>
      <c r="H37" s="16"/>
      <c r="I37" s="16"/>
      <c r="J37" s="16"/>
      <c r="K37" s="16"/>
      <c r="L37" s="16"/>
      <c r="M37" s="16"/>
      <c r="N37" s="16"/>
    </row>
  </sheetData>
  <mergeCells count="5">
    <mergeCell ref="A7:E7"/>
    <mergeCell ref="C8:E8"/>
    <mergeCell ref="F8:H8"/>
    <mergeCell ref="I8:K8"/>
    <mergeCell ref="L8:N8"/>
  </mergeCells>
  <conditionalFormatting sqref="C10:N12">
    <cfRule type="cellIs" dxfId="17" priority="10" operator="between">
      <formula>79.5</formula>
      <formula>100</formula>
    </cfRule>
    <cfRule type="cellIs" dxfId="16" priority="17" operator="between">
      <formula>0.01</formula>
      <formula>29.5</formula>
    </cfRule>
    <cfRule type="containsText" dxfId="15" priority="16" operator="containsText" text="NR">
      <formula>NOT(ISERROR(SEARCH("NR",C10)))</formula>
    </cfRule>
    <cfRule type="containsText" dxfId="14" priority="15" operator="containsText" text="NA">
      <formula>NOT(ISERROR(SEARCH("NA",C10)))</formula>
    </cfRule>
    <cfRule type="cellIs" dxfId="13" priority="14" operator="between">
      <formula>29.5</formula>
      <formula>39.5</formula>
    </cfRule>
    <cfRule type="cellIs" dxfId="12" priority="13" operator="between">
      <formula>39.5</formula>
      <formula>49.5</formula>
    </cfRule>
    <cfRule type="cellIs" dxfId="11" priority="12" operator="between">
      <formula>49.5</formula>
      <formula>59.5</formula>
    </cfRule>
    <cfRule type="cellIs" dxfId="10" priority="11" operator="between">
      <formula>59.5</formula>
      <formula>79.5</formula>
    </cfRule>
    <cfRule type="cellIs" dxfId="9" priority="18" operator="equal">
      <formula>0</formula>
    </cfRule>
  </conditionalFormatting>
  <conditionalFormatting sqref="C15:N37">
    <cfRule type="cellIs" dxfId="8" priority="9" operator="equal">
      <formula>0</formula>
    </cfRule>
    <cfRule type="cellIs" dxfId="7" priority="8" operator="between">
      <formula>0.01</formula>
      <formula>29.5</formula>
    </cfRule>
    <cfRule type="containsText" dxfId="6" priority="7" stopIfTrue="1" operator="containsText" text="NR">
      <formula>NOT(ISERROR(SEARCH("NR",C15)))</formula>
    </cfRule>
    <cfRule type="containsText" dxfId="5" priority="6" stopIfTrue="1" operator="containsText" text="NA">
      <formula>NOT(ISERROR(SEARCH("NA",C15)))</formula>
    </cfRule>
    <cfRule type="cellIs" dxfId="4" priority="5" operator="between">
      <formula>29.5</formula>
      <formula>39.5</formula>
    </cfRule>
    <cfRule type="cellIs" dxfId="3" priority="4" operator="between">
      <formula>39.5</formula>
      <formula>49.5</formula>
    </cfRule>
    <cfRule type="cellIs" dxfId="2" priority="3" operator="between">
      <formula>49.5</formula>
      <formula>59.5</formula>
    </cfRule>
    <cfRule type="cellIs" dxfId="1" priority="2" operator="between">
      <formula>59.5</formula>
      <formula>79.5</formula>
    </cfRule>
    <cfRule type="cellIs" dxfId="0" priority="1" operator="between">
      <formula>79.5</formula>
      <formula>100</formula>
    </cfRule>
  </conditionalFormatting>
  <pageMargins left="0.7" right="0.7" top="0.75" bottom="0.75" header="0.3" footer="0.3"/>
  <pageSetup paperSize="6" scale="16" orientation="landscape" horizontalDpi="0" verticalDpi="0"/>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720B0-621E-D245-B075-E79F3C383A6A}">
  <sheetPr>
    <pageSetUpPr fitToPage="1"/>
  </sheetPr>
  <dimension ref="A7:N31"/>
  <sheetViews>
    <sheetView workbookViewId="0">
      <selection activeCell="A7" sqref="A7:B7"/>
    </sheetView>
  </sheetViews>
  <sheetFormatPr baseColWidth="10" defaultRowHeight="16" x14ac:dyDescent="0.2"/>
  <cols>
    <col min="2" max="2" width="56.1640625" customWidth="1"/>
    <col min="3" max="3" width="14.83203125" customWidth="1"/>
    <col min="4" max="4" width="14.6640625" customWidth="1"/>
    <col min="6" max="6" width="14" customWidth="1"/>
    <col min="10" max="10" width="15.1640625" customWidth="1"/>
    <col min="11" max="11" width="15" customWidth="1"/>
    <col min="14" max="14" width="14.83203125" customWidth="1"/>
  </cols>
  <sheetData>
    <row r="7" spans="1:14" s="24" customFormat="1" ht="20" x14ac:dyDescent="0.15">
      <c r="A7" s="63" t="s">
        <v>19</v>
      </c>
      <c r="B7" s="63"/>
    </row>
    <row r="8" spans="1:14" s="24" customFormat="1" ht="14" x14ac:dyDescent="0.15">
      <c r="A8" s="64" t="s">
        <v>85</v>
      </c>
      <c r="B8" s="64"/>
    </row>
    <row r="9" spans="1:14" s="24" customFormat="1" ht="14" x14ac:dyDescent="0.15">
      <c r="A9" s="64"/>
      <c r="B9" s="64"/>
    </row>
    <row r="10" spans="1:14" s="24" customFormat="1" ht="14" x14ac:dyDescent="0.15">
      <c r="A10" s="64"/>
      <c r="B10" s="64"/>
    </row>
    <row r="11" spans="1:14" s="24" customFormat="1" ht="14" x14ac:dyDescent="0.15">
      <c r="A11" s="65" t="s">
        <v>86</v>
      </c>
      <c r="B11" s="65"/>
    </row>
    <row r="12" spans="1:14" s="24" customFormat="1" ht="14" x14ac:dyDescent="0.15">
      <c r="B12" s="25"/>
    </row>
    <row r="13" spans="1:14" s="24" customFormat="1" ht="14" x14ac:dyDescent="0.15">
      <c r="B13" s="25"/>
    </row>
    <row r="14" spans="1:14" s="24" customFormat="1" ht="45" x14ac:dyDescent="0.15">
      <c r="A14" s="26" t="s">
        <v>20</v>
      </c>
      <c r="B14" s="26" t="s">
        <v>21</v>
      </c>
      <c r="C14" s="26" t="s">
        <v>22</v>
      </c>
      <c r="D14" s="26" t="s">
        <v>23</v>
      </c>
      <c r="E14" s="26" t="s">
        <v>24</v>
      </c>
      <c r="F14" s="26" t="s">
        <v>25</v>
      </c>
      <c r="G14" s="26" t="s">
        <v>26</v>
      </c>
      <c r="H14" s="26" t="s">
        <v>27</v>
      </c>
      <c r="I14" s="26" t="s">
        <v>28</v>
      </c>
      <c r="J14" s="26" t="s">
        <v>29</v>
      </c>
      <c r="K14" s="26" t="s">
        <v>30</v>
      </c>
      <c r="L14" s="26" t="s">
        <v>31</v>
      </c>
      <c r="M14" s="26" t="s">
        <v>32</v>
      </c>
      <c r="N14" s="26" t="s">
        <v>33</v>
      </c>
    </row>
    <row r="15" spans="1:14" s="24" customFormat="1" ht="15" x14ac:dyDescent="0.15">
      <c r="A15" s="27">
        <v>1</v>
      </c>
      <c r="B15" s="28" t="s">
        <v>34</v>
      </c>
      <c r="C15" s="29">
        <v>0.2857142857142857</v>
      </c>
      <c r="D15" s="29"/>
      <c r="E15" s="29">
        <v>0.2857142857142857</v>
      </c>
      <c r="F15" s="29">
        <v>0.2857142857142857</v>
      </c>
      <c r="G15" s="29"/>
      <c r="H15" s="29"/>
      <c r="I15" s="29"/>
      <c r="J15" s="29"/>
      <c r="K15" s="29"/>
      <c r="L15" s="29"/>
      <c r="M15" s="29">
        <v>0.14285714285714285</v>
      </c>
      <c r="N15" s="29"/>
    </row>
    <row r="16" spans="1:14" s="24" customFormat="1" ht="30" x14ac:dyDescent="0.15">
      <c r="A16" s="27">
        <v>2</v>
      </c>
      <c r="B16" s="28" t="s">
        <v>35</v>
      </c>
      <c r="C16" s="29">
        <v>0.2</v>
      </c>
      <c r="D16" s="29">
        <v>0.4</v>
      </c>
      <c r="E16" s="29">
        <v>0.2</v>
      </c>
      <c r="F16" s="29"/>
      <c r="G16" s="29"/>
      <c r="H16" s="29"/>
      <c r="I16" s="29"/>
      <c r="J16" s="29"/>
      <c r="K16" s="29">
        <v>0.2</v>
      </c>
      <c r="L16" s="29"/>
      <c r="M16" s="29"/>
      <c r="N16" s="29"/>
    </row>
    <row r="17" spans="1:14" s="24" customFormat="1" ht="15" x14ac:dyDescent="0.15">
      <c r="A17" s="27">
        <v>3</v>
      </c>
      <c r="B17" s="28" t="s">
        <v>36</v>
      </c>
      <c r="C17" s="29">
        <v>0.33333333333333331</v>
      </c>
      <c r="D17" s="29">
        <v>0.33333333333333331</v>
      </c>
      <c r="E17" s="29"/>
      <c r="F17" s="29"/>
      <c r="G17" s="29"/>
      <c r="H17" s="29">
        <v>0.33333333333333331</v>
      </c>
      <c r="I17" s="29"/>
      <c r="J17" s="29"/>
      <c r="K17" s="29"/>
      <c r="L17" s="29"/>
      <c r="M17" s="29"/>
      <c r="N17" s="29"/>
    </row>
    <row r="18" spans="1:14" s="24" customFormat="1" ht="30" x14ac:dyDescent="0.15">
      <c r="A18" s="27">
        <v>4</v>
      </c>
      <c r="B18" s="28" t="s">
        <v>37</v>
      </c>
      <c r="C18" s="29">
        <v>0.25</v>
      </c>
      <c r="D18" s="29"/>
      <c r="E18" s="29"/>
      <c r="F18" s="29"/>
      <c r="G18" s="29">
        <v>0.25</v>
      </c>
      <c r="H18" s="29">
        <v>0.5</v>
      </c>
      <c r="I18" s="29"/>
      <c r="J18" s="29"/>
      <c r="K18" s="29"/>
      <c r="L18" s="29"/>
      <c r="M18" s="29"/>
      <c r="N18" s="29"/>
    </row>
    <row r="19" spans="1:14" s="24" customFormat="1" ht="15" x14ac:dyDescent="0.15">
      <c r="A19" s="27">
        <v>5</v>
      </c>
      <c r="B19" s="28" t="s">
        <v>38</v>
      </c>
      <c r="C19" s="29"/>
      <c r="D19" s="29"/>
      <c r="E19" s="29">
        <v>0.16666666666666666</v>
      </c>
      <c r="F19" s="29"/>
      <c r="G19" s="29">
        <v>0.33333333333333331</v>
      </c>
      <c r="H19" s="29"/>
      <c r="I19" s="29"/>
      <c r="J19" s="29"/>
      <c r="K19" s="29"/>
      <c r="L19" s="29">
        <v>0.33333333333333331</v>
      </c>
      <c r="M19" s="29">
        <v>0.16666666666666666</v>
      </c>
      <c r="N19" s="29"/>
    </row>
    <row r="20" spans="1:14" s="24" customFormat="1" ht="30" x14ac:dyDescent="0.15">
      <c r="A20" s="27">
        <v>6</v>
      </c>
      <c r="B20" s="28" t="s">
        <v>39</v>
      </c>
      <c r="C20" s="29">
        <v>0.25</v>
      </c>
      <c r="D20" s="29"/>
      <c r="E20" s="29">
        <v>0.25</v>
      </c>
      <c r="F20" s="29"/>
      <c r="G20" s="29"/>
      <c r="H20" s="29"/>
      <c r="I20" s="29"/>
      <c r="J20" s="29"/>
      <c r="K20" s="29">
        <v>0.5</v>
      </c>
      <c r="L20" s="29"/>
      <c r="M20" s="29"/>
      <c r="N20" s="29"/>
    </row>
    <row r="21" spans="1:14" s="24" customFormat="1" ht="30" x14ac:dyDescent="0.15">
      <c r="A21" s="27">
        <v>7</v>
      </c>
      <c r="B21" s="28" t="s">
        <v>40</v>
      </c>
      <c r="C21" s="29">
        <v>0.25</v>
      </c>
      <c r="D21" s="29"/>
      <c r="E21" s="29"/>
      <c r="F21" s="29"/>
      <c r="G21" s="29"/>
      <c r="H21" s="29"/>
      <c r="I21" s="29">
        <v>0.5</v>
      </c>
      <c r="J21" s="29">
        <v>0.25</v>
      </c>
      <c r="K21" s="29"/>
      <c r="L21" s="29"/>
      <c r="M21" s="29"/>
      <c r="N21" s="29"/>
    </row>
    <row r="22" spans="1:14" s="24" customFormat="1" ht="30" x14ac:dyDescent="0.15">
      <c r="A22" s="27">
        <v>8</v>
      </c>
      <c r="B22" s="28" t="s">
        <v>41</v>
      </c>
      <c r="C22" s="29"/>
      <c r="D22" s="29"/>
      <c r="E22" s="29">
        <v>0.2</v>
      </c>
      <c r="F22" s="29">
        <v>0.4</v>
      </c>
      <c r="G22" s="29">
        <v>0.4</v>
      </c>
      <c r="H22" s="29"/>
      <c r="I22" s="29"/>
      <c r="J22" s="29"/>
      <c r="K22" s="29"/>
      <c r="L22" s="29"/>
      <c r="M22" s="29"/>
      <c r="N22" s="29"/>
    </row>
    <row r="23" spans="1:14" s="24" customFormat="1" ht="30" x14ac:dyDescent="0.15">
      <c r="A23" s="27">
        <v>9</v>
      </c>
      <c r="B23" s="28" t="s">
        <v>42</v>
      </c>
      <c r="C23" s="29"/>
      <c r="D23" s="29">
        <v>0.25</v>
      </c>
      <c r="E23" s="29"/>
      <c r="F23" s="29"/>
      <c r="G23" s="29"/>
      <c r="H23" s="29">
        <v>0.125</v>
      </c>
      <c r="I23" s="29">
        <v>0.25</v>
      </c>
      <c r="J23" s="29">
        <v>0.25</v>
      </c>
      <c r="K23" s="29">
        <v>0.125</v>
      </c>
      <c r="L23" s="29"/>
      <c r="M23" s="29"/>
      <c r="N23" s="29"/>
    </row>
    <row r="24" spans="1:14" s="24" customFormat="1" ht="15" x14ac:dyDescent="0.15">
      <c r="A24" s="27">
        <v>10</v>
      </c>
      <c r="B24" s="28" t="s">
        <v>43</v>
      </c>
      <c r="C24" s="29">
        <v>0.14285714285714285</v>
      </c>
      <c r="D24" s="29"/>
      <c r="E24" s="29">
        <v>0.2857142857142857</v>
      </c>
      <c r="F24" s="29">
        <v>0.14285714285714285</v>
      </c>
      <c r="G24" s="29">
        <v>0.14285714285714285</v>
      </c>
      <c r="H24" s="29"/>
      <c r="I24" s="29"/>
      <c r="J24" s="29"/>
      <c r="K24" s="29"/>
      <c r="L24" s="29">
        <v>0.14285714285714285</v>
      </c>
      <c r="M24" s="29">
        <v>0.14285714285714285</v>
      </c>
      <c r="N24" s="29"/>
    </row>
    <row r="25" spans="1:14" s="24" customFormat="1" ht="30" x14ac:dyDescent="0.15">
      <c r="A25" s="27">
        <v>11</v>
      </c>
      <c r="B25" s="28" t="s">
        <v>44</v>
      </c>
      <c r="C25" s="29">
        <v>0.16666666666666666</v>
      </c>
      <c r="D25" s="29"/>
      <c r="E25" s="29">
        <v>0.16666666666666666</v>
      </c>
      <c r="F25" s="29"/>
      <c r="G25" s="29"/>
      <c r="H25" s="29"/>
      <c r="I25" s="29">
        <v>0.16666666666666666</v>
      </c>
      <c r="J25" s="29">
        <v>0.16666666666666666</v>
      </c>
      <c r="K25" s="29">
        <v>0.33333333333333331</v>
      </c>
      <c r="L25" s="29"/>
      <c r="M25" s="29"/>
      <c r="N25" s="29"/>
    </row>
    <row r="26" spans="1:14" s="24" customFormat="1" ht="15" x14ac:dyDescent="0.15">
      <c r="A26" s="27">
        <v>12</v>
      </c>
      <c r="B26" s="28" t="s">
        <v>45</v>
      </c>
      <c r="C26" s="29"/>
      <c r="D26" s="29">
        <v>0.5</v>
      </c>
      <c r="E26" s="29"/>
      <c r="F26" s="29"/>
      <c r="G26" s="29"/>
      <c r="H26" s="29"/>
      <c r="I26" s="29"/>
      <c r="J26" s="29">
        <v>0.25</v>
      </c>
      <c r="K26" s="29">
        <v>0.25</v>
      </c>
      <c r="L26" s="29"/>
      <c r="M26" s="29"/>
      <c r="N26" s="29"/>
    </row>
    <row r="27" spans="1:14" s="24" customFormat="1" ht="15" x14ac:dyDescent="0.15">
      <c r="A27" s="27">
        <v>13</v>
      </c>
      <c r="B27" s="28" t="s">
        <v>46</v>
      </c>
      <c r="C27" s="29"/>
      <c r="D27" s="29"/>
      <c r="E27" s="29"/>
      <c r="F27" s="29"/>
      <c r="G27" s="29"/>
      <c r="H27" s="29"/>
      <c r="I27" s="29">
        <v>0.2857142857142857</v>
      </c>
      <c r="J27" s="29">
        <v>0.2857142857142857</v>
      </c>
      <c r="K27" s="29"/>
      <c r="L27" s="29">
        <v>0.14285714285714285</v>
      </c>
      <c r="M27" s="29">
        <v>0.14285714285714285</v>
      </c>
      <c r="N27" s="29">
        <v>0.14285714285714285</v>
      </c>
    </row>
    <row r="28" spans="1:14" s="24" customFormat="1" ht="30" x14ac:dyDescent="0.15">
      <c r="A28" s="27">
        <v>14</v>
      </c>
      <c r="B28" s="28" t="s">
        <v>47</v>
      </c>
      <c r="C28" s="29"/>
      <c r="D28" s="29">
        <v>0.25</v>
      </c>
      <c r="E28" s="29"/>
      <c r="F28" s="29"/>
      <c r="G28" s="29"/>
      <c r="H28" s="29"/>
      <c r="I28" s="29"/>
      <c r="J28" s="29">
        <v>0.25</v>
      </c>
      <c r="K28" s="29">
        <v>0.5</v>
      </c>
      <c r="L28" s="29"/>
      <c r="M28" s="29"/>
      <c r="N28" s="29"/>
    </row>
    <row r="29" spans="1:14" s="24" customFormat="1" ht="45" x14ac:dyDescent="0.15">
      <c r="A29" s="27">
        <v>15</v>
      </c>
      <c r="B29" s="28" t="s">
        <v>48</v>
      </c>
      <c r="C29" s="29"/>
      <c r="D29" s="29">
        <v>0.2</v>
      </c>
      <c r="E29" s="29"/>
      <c r="F29" s="29"/>
      <c r="G29" s="29"/>
      <c r="H29" s="29"/>
      <c r="I29" s="29"/>
      <c r="J29" s="29">
        <v>0.2</v>
      </c>
      <c r="K29" s="29">
        <v>0.4</v>
      </c>
      <c r="L29" s="29"/>
      <c r="M29" s="29">
        <v>0.2</v>
      </c>
      <c r="N29" s="29"/>
    </row>
    <row r="30" spans="1:14" s="24" customFormat="1" ht="45" x14ac:dyDescent="0.15">
      <c r="A30" s="27">
        <v>16</v>
      </c>
      <c r="B30" s="28" t="s">
        <v>49</v>
      </c>
      <c r="C30" s="29">
        <v>0.33333333333333331</v>
      </c>
      <c r="D30" s="29"/>
      <c r="E30" s="29">
        <v>0.16666666666666666</v>
      </c>
      <c r="F30" s="29"/>
      <c r="G30" s="29">
        <v>0.33333333333333331</v>
      </c>
      <c r="H30" s="29"/>
      <c r="I30" s="29"/>
      <c r="J30" s="29"/>
      <c r="K30" s="29"/>
      <c r="L30" s="29"/>
      <c r="M30" s="29">
        <v>0.16666666666666666</v>
      </c>
      <c r="N30" s="29"/>
    </row>
    <row r="31" spans="1:14" s="24" customFormat="1" ht="30" x14ac:dyDescent="0.15">
      <c r="A31" s="27">
        <v>17</v>
      </c>
      <c r="B31" s="28" t="s">
        <v>50</v>
      </c>
      <c r="C31" s="29">
        <v>0.1</v>
      </c>
      <c r="D31" s="29"/>
      <c r="E31" s="29">
        <v>0.1</v>
      </c>
      <c r="F31" s="29"/>
      <c r="G31" s="29"/>
      <c r="H31" s="29"/>
      <c r="I31" s="29">
        <v>0.1</v>
      </c>
      <c r="J31" s="29">
        <v>0.2</v>
      </c>
      <c r="K31" s="29">
        <v>0.1</v>
      </c>
      <c r="L31" s="29">
        <v>0.1</v>
      </c>
      <c r="M31" s="29">
        <v>0.1</v>
      </c>
      <c r="N31" s="29">
        <v>0.2</v>
      </c>
    </row>
  </sheetData>
  <mergeCells count="3">
    <mergeCell ref="A7:B7"/>
    <mergeCell ref="A8:B10"/>
    <mergeCell ref="A11:B11"/>
  </mergeCells>
  <pageMargins left="0.7" right="0.7" top="0.75" bottom="0.75" header="0.3" footer="0.3"/>
  <pageSetup paperSize="6" scale="38" orientation="landscape"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How To Use This Tool</vt:lpstr>
      <vt:lpstr>SDG Score Overview</vt:lpstr>
      <vt:lpstr>CSRHub Ratings</vt:lpstr>
      <vt:lpstr>SDG Mapping</vt:lpstr>
      <vt:lpstr>'CSRHub Ratings'!CSRHub_Companies_Table_1</vt:lpstr>
      <vt:lpstr>'CSRHub Ratings'!CSRHub_Companies_Table_62e2b4b8f6f2724588014c56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Mindie Walkoviak</dc:creator>
  <cp:lastModifiedBy>Mindie Walkoviak</cp:lastModifiedBy>
  <cp:lastPrinted>2025-10-29T22:18:26Z</cp:lastPrinted>
  <dcterms:created xsi:type="dcterms:W3CDTF">2025-10-29T15:55:33Z</dcterms:created>
  <dcterms:modified xsi:type="dcterms:W3CDTF">2025-12-12T20:31:26Z</dcterms:modified>
</cp:coreProperties>
</file>