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comments2.xml" ContentType="application/vnd.openxmlformats-officedocument.spreadsheetml.comments+xml"/>
  <Override PartName="/xl/drawings/drawing4.xml" ContentType="application/vnd.openxmlformats-officedocument.drawing+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ndie/Desktop/Product Dashboards/"/>
    </mc:Choice>
  </mc:AlternateContent>
  <xr:revisionPtr revIDLastSave="0" documentId="13_ncr:1_{B83A0E38-E4A3-A546-A97C-E677AC0418B6}" xr6:coauthVersionLast="47" xr6:coauthVersionMax="47" xr10:uidLastSave="{00000000-0000-0000-0000-000000000000}"/>
  <bookViews>
    <workbookView xWindow="280" yWindow="1780" windowWidth="27640" windowHeight="16840" xr2:uid="{A27E3DBD-B1DB-BA40-BE73-FB42B32E947A}"/>
  </bookViews>
  <sheets>
    <sheet name="How to Use This Tool" sheetId="1" r:id="rId1"/>
    <sheet name="TNFD Score Overview" sheetId="3" r:id="rId2"/>
    <sheet name="CSRHub Ratings" sheetId="2" r:id="rId3"/>
    <sheet name="TNFD Mapping" sheetId="4" r:id="rId4"/>
  </sheets>
  <definedNames>
    <definedName name="CSRHub_Companies_Table" localSheetId="2">'CSRHub Ratings'!$C$15:$N$31</definedName>
    <definedName name="CSRHub_Companies_Table_1" localSheetId="3">'TNFD Mapping'!$C$27:$N$29</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18" i="1" l="1"/>
  <c r="O18" i="1"/>
  <c r="J18" i="1"/>
  <c r="K18" i="1"/>
  <c r="I16" i="1" l="1"/>
  <c r="P15" i="1"/>
  <c r="O15" i="1"/>
  <c r="N15" i="1"/>
  <c r="M15" i="1"/>
  <c r="L15" i="1"/>
  <c r="K15" i="1"/>
  <c r="J15" i="1"/>
  <c r="O10" i="1"/>
  <c r="N10" i="1"/>
  <c r="I10" i="1"/>
  <c r="Q9" i="1"/>
  <c r="P9" i="1"/>
  <c r="O9" i="1"/>
  <c r="N9" i="1"/>
  <c r="M9" i="1"/>
  <c r="L9" i="1"/>
  <c r="K9" i="1"/>
  <c r="J9" i="1"/>
  <c r="P31" i="3"/>
  <c r="O31" i="3"/>
  <c r="N31" i="3"/>
  <c r="M31" i="3"/>
  <c r="L31" i="3"/>
  <c r="K31" i="3"/>
  <c r="J31" i="3"/>
  <c r="I31" i="3"/>
  <c r="H31" i="3"/>
  <c r="G31" i="3"/>
  <c r="F31" i="3"/>
  <c r="E31" i="3"/>
  <c r="D31" i="3"/>
  <c r="C31" i="3"/>
  <c r="B31" i="3"/>
  <c r="P30" i="3"/>
  <c r="O30" i="3"/>
  <c r="N30" i="3"/>
  <c r="M30" i="3"/>
  <c r="L30" i="3"/>
  <c r="K30" i="3"/>
  <c r="J30" i="3"/>
  <c r="I30" i="3"/>
  <c r="H30" i="3"/>
  <c r="G30" i="3"/>
  <c r="F30" i="3"/>
  <c r="E30" i="3"/>
  <c r="D30" i="3"/>
  <c r="C30" i="3"/>
  <c r="B30" i="3"/>
  <c r="P29" i="3"/>
  <c r="O29" i="3"/>
  <c r="N29" i="3"/>
  <c r="M29" i="3"/>
  <c r="L29" i="3"/>
  <c r="K29" i="3"/>
  <c r="J29" i="3"/>
  <c r="I29" i="3"/>
  <c r="H29" i="3"/>
  <c r="G29" i="3"/>
  <c r="F29" i="3"/>
  <c r="E29" i="3"/>
  <c r="D29" i="3"/>
  <c r="C29" i="3"/>
  <c r="B29" i="3"/>
  <c r="P28" i="3"/>
  <c r="O28" i="3"/>
  <c r="N28" i="3"/>
  <c r="M28" i="3"/>
  <c r="L28" i="3"/>
  <c r="K28" i="3"/>
  <c r="J28" i="3"/>
  <c r="I28" i="3"/>
  <c r="H28" i="3"/>
  <c r="G28" i="3"/>
  <c r="F28" i="3"/>
  <c r="E28" i="3"/>
  <c r="D28" i="3"/>
  <c r="C28" i="3"/>
  <c r="B28" i="3"/>
  <c r="P27" i="3"/>
  <c r="O27" i="3"/>
  <c r="N27" i="3"/>
  <c r="M27" i="3"/>
  <c r="L27" i="3"/>
  <c r="K27" i="3"/>
  <c r="J27" i="3"/>
  <c r="I27" i="3"/>
  <c r="H27" i="3"/>
  <c r="G27" i="3"/>
  <c r="F27" i="3"/>
  <c r="E27" i="3"/>
  <c r="D27" i="3"/>
  <c r="C27" i="3"/>
  <c r="B27" i="3"/>
  <c r="P26" i="3"/>
  <c r="O26" i="3"/>
  <c r="N26" i="3"/>
  <c r="M26" i="3"/>
  <c r="L26" i="3"/>
  <c r="K26" i="3"/>
  <c r="J26" i="3"/>
  <c r="I26" i="3"/>
  <c r="H26" i="3"/>
  <c r="G26" i="3"/>
  <c r="F26" i="3"/>
  <c r="E26" i="3"/>
  <c r="D26" i="3"/>
  <c r="C26" i="3"/>
  <c r="B26" i="3"/>
  <c r="P25" i="3"/>
  <c r="O25" i="3"/>
  <c r="N25" i="3"/>
  <c r="M25" i="3"/>
  <c r="L25" i="3"/>
  <c r="K25" i="3"/>
  <c r="J25" i="3"/>
  <c r="I25" i="3"/>
  <c r="H25" i="3"/>
  <c r="G25" i="3"/>
  <c r="F25" i="3"/>
  <c r="E25" i="3"/>
  <c r="D25" i="3"/>
  <c r="C25" i="3"/>
  <c r="B25" i="3"/>
  <c r="P24" i="3"/>
  <c r="O24" i="3"/>
  <c r="N24" i="3"/>
  <c r="M24" i="3"/>
  <c r="L24" i="3"/>
  <c r="K24" i="3"/>
  <c r="J24" i="3"/>
  <c r="I24" i="3"/>
  <c r="H24" i="3"/>
  <c r="G24" i="3"/>
  <c r="F24" i="3"/>
  <c r="E24" i="3"/>
  <c r="D24" i="3"/>
  <c r="C24" i="3"/>
  <c r="B24" i="3"/>
  <c r="P23" i="3"/>
  <c r="O23" i="3"/>
  <c r="N23" i="3"/>
  <c r="M23" i="3"/>
  <c r="L23" i="3"/>
  <c r="K23" i="3"/>
  <c r="J23" i="3"/>
  <c r="I23" i="3"/>
  <c r="H23" i="3"/>
  <c r="G23" i="3"/>
  <c r="F23" i="3"/>
  <c r="E23" i="3"/>
  <c r="D23" i="3"/>
  <c r="C23" i="3"/>
  <c r="B23" i="3"/>
  <c r="P22" i="3"/>
  <c r="O22" i="3"/>
  <c r="N22" i="3"/>
  <c r="M22" i="3"/>
  <c r="L22" i="3"/>
  <c r="K22" i="3"/>
  <c r="J22" i="3"/>
  <c r="I22" i="3"/>
  <c r="H22" i="3"/>
  <c r="G22" i="3"/>
  <c r="F22" i="3"/>
  <c r="E22" i="3"/>
  <c r="D22" i="3"/>
  <c r="C22" i="3"/>
  <c r="B22" i="3"/>
  <c r="P21" i="3"/>
  <c r="O21" i="3"/>
  <c r="N21" i="3"/>
  <c r="M21" i="3"/>
  <c r="L21" i="3"/>
  <c r="K21" i="3"/>
  <c r="J21" i="3"/>
  <c r="I21" i="3"/>
  <c r="H21" i="3"/>
  <c r="G21" i="3"/>
  <c r="F21" i="3"/>
  <c r="E21" i="3"/>
  <c r="D21" i="3"/>
  <c r="C21" i="3"/>
  <c r="B21" i="3"/>
  <c r="P20" i="3"/>
  <c r="O20" i="3"/>
  <c r="N20" i="3"/>
  <c r="M20" i="3"/>
  <c r="L20" i="3"/>
  <c r="K20" i="3"/>
  <c r="J20" i="3"/>
  <c r="I20" i="3"/>
  <c r="H20" i="3"/>
  <c r="G20" i="3"/>
  <c r="F20" i="3"/>
  <c r="E20" i="3"/>
  <c r="D20" i="3"/>
  <c r="C20" i="3"/>
  <c r="B20" i="3"/>
  <c r="P19" i="3"/>
  <c r="O19" i="3"/>
  <c r="N19" i="3"/>
  <c r="M19" i="3"/>
  <c r="L19" i="3"/>
  <c r="K19" i="3"/>
  <c r="J19" i="3"/>
  <c r="I19" i="3"/>
  <c r="H19" i="3"/>
  <c r="G19" i="3"/>
  <c r="F19" i="3"/>
  <c r="E19" i="3"/>
  <c r="D19" i="3"/>
  <c r="C19" i="3"/>
  <c r="B19" i="3"/>
  <c r="P18" i="3"/>
  <c r="O18" i="3"/>
  <c r="N18" i="3"/>
  <c r="M18" i="3"/>
  <c r="L18" i="3"/>
  <c r="K18" i="3"/>
  <c r="J18" i="3"/>
  <c r="I18" i="3"/>
  <c r="H18" i="3"/>
  <c r="G18" i="3"/>
  <c r="F18" i="3"/>
  <c r="E18" i="3"/>
  <c r="D18" i="3"/>
  <c r="C18" i="3"/>
  <c r="B18" i="3"/>
  <c r="P17" i="3"/>
  <c r="O17" i="3"/>
  <c r="N17" i="3"/>
  <c r="M17" i="3"/>
  <c r="L17" i="3"/>
  <c r="K17" i="3"/>
  <c r="J17" i="3"/>
  <c r="I17" i="3"/>
  <c r="H17" i="3"/>
  <c r="G17" i="3"/>
  <c r="F17" i="3"/>
  <c r="E17" i="3"/>
  <c r="D17" i="3"/>
  <c r="C17" i="3"/>
  <c r="B17" i="3"/>
  <c r="P16" i="3"/>
  <c r="O16" i="3"/>
  <c r="N16" i="3"/>
  <c r="M16" i="3"/>
  <c r="L16" i="3"/>
  <c r="K16" i="3"/>
  <c r="J16" i="3"/>
  <c r="I16" i="3"/>
  <c r="H16" i="3"/>
  <c r="G16" i="3"/>
  <c r="F16" i="3"/>
  <c r="E16" i="3"/>
  <c r="D16" i="3"/>
  <c r="C16" i="3"/>
  <c r="B16" i="3"/>
  <c r="P15" i="3"/>
  <c r="P16" i="1" s="1"/>
  <c r="O15" i="3"/>
  <c r="O16" i="1" s="1"/>
  <c r="N15" i="3"/>
  <c r="N16" i="1" s="1"/>
  <c r="M15" i="3"/>
  <c r="M16" i="1" s="1"/>
  <c r="L15" i="3"/>
  <c r="K15" i="3"/>
  <c r="J15" i="3"/>
  <c r="J16" i="1" s="1"/>
  <c r="I15" i="3"/>
  <c r="Q10" i="1" s="1"/>
  <c r="H15" i="3"/>
  <c r="P10" i="1" s="1"/>
  <c r="G15" i="3"/>
  <c r="F15" i="3"/>
  <c r="E15" i="3"/>
  <c r="M10" i="1" s="1"/>
  <c r="D15" i="3"/>
  <c r="L10" i="1" s="1"/>
  <c r="C15" i="3"/>
  <c r="K10" i="1" s="1"/>
  <c r="B15" i="3"/>
  <c r="J10" i="1" s="1"/>
  <c r="A16" i="3"/>
  <c r="A17" i="3"/>
  <c r="A18" i="3"/>
  <c r="A19" i="3"/>
  <c r="A20" i="3"/>
  <c r="A21" i="3"/>
  <c r="A22" i="3"/>
  <c r="A23" i="3"/>
  <c r="A24" i="3"/>
  <c r="A25" i="3"/>
  <c r="A26" i="3"/>
  <c r="A27" i="3"/>
  <c r="A28" i="3"/>
  <c r="A29" i="3"/>
  <c r="A30" i="3"/>
  <c r="A31" i="3"/>
  <c r="A15" i="3"/>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C10" i="3" l="1"/>
  <c r="C11" i="3"/>
  <c r="C12" i="3"/>
  <c r="G12" i="3"/>
  <c r="G10" i="3"/>
  <c r="O11" i="1" s="1"/>
  <c r="G11" i="3"/>
  <c r="O12" i="3"/>
  <c r="O10" i="3"/>
  <c r="O17" i="1" s="1"/>
  <c r="O11" i="3"/>
  <c r="H12" i="3"/>
  <c r="H10" i="3"/>
  <c r="H11" i="3"/>
  <c r="I11" i="3"/>
  <c r="I12" i="3"/>
  <c r="I10" i="3"/>
  <c r="Q11" i="1" s="1"/>
  <c r="D10" i="3"/>
  <c r="L11" i="1" s="1"/>
  <c r="L12" i="1" s="1"/>
  <c r="D11" i="3"/>
  <c r="D12" i="3"/>
  <c r="J11" i="3"/>
  <c r="J10" i="3"/>
  <c r="J12" i="3"/>
  <c r="N10" i="3"/>
  <c r="N12" i="3"/>
  <c r="N11" i="3"/>
  <c r="E12" i="3"/>
  <c r="E10" i="3"/>
  <c r="M11" i="1" s="1"/>
  <c r="E11" i="3"/>
  <c r="P12" i="3"/>
  <c r="P10" i="3"/>
  <c r="P11" i="3"/>
  <c r="K11" i="3"/>
  <c r="K12" i="3"/>
  <c r="K10" i="3"/>
  <c r="M10" i="3"/>
  <c r="M17" i="1" s="1"/>
  <c r="M18" i="1" s="1"/>
  <c r="M11" i="3"/>
  <c r="M12" i="3"/>
  <c r="F12" i="3"/>
  <c r="F10" i="3"/>
  <c r="N11" i="1" s="1"/>
  <c r="F11" i="3"/>
  <c r="B12" i="3"/>
  <c r="B11" i="3"/>
  <c r="B10" i="3"/>
  <c r="J11" i="1" s="1"/>
  <c r="L11" i="3"/>
  <c r="L10" i="3"/>
  <c r="L17" i="1" s="1"/>
  <c r="L12" i="3"/>
  <c r="K16" i="1"/>
  <c r="J17" i="1"/>
  <c r="L16" i="1"/>
  <c r="K11" i="1"/>
  <c r="N17" i="1"/>
  <c r="K17" i="1"/>
  <c r="P17" i="1"/>
  <c r="P11" i="1"/>
  <c r="N12" i="1" l="1"/>
  <c r="M12" i="1"/>
  <c r="L18" i="1"/>
  <c r="K12" i="1"/>
  <c r="N18" i="1"/>
  <c r="J12" i="1"/>
  <c r="P12" i="1"/>
  <c r="O12" i="1"/>
  <c r="Q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7" authorId="0" shapeId="0" xr:uid="{9497A37C-CA0A-F744-B516-5D4BF04B212D}">
      <text>
        <r>
          <rPr>
            <sz val="11"/>
            <color rgb="FF000000"/>
            <rFont val="Arial"/>
            <family val="2"/>
          </rPr>
          <t>This tab contains an estimate of the relative performance for the studied companies across the TNFD focus areas. The "focus company" is the top and the "comparators" are below it. The average, best, and worst ratings numbers at the top of the sheet reference the comparators--the focus company is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8B03F7C1-981A-8949-83C8-4DE8E6945657}">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9" authorId="0" shapeId="0" xr:uid="{2050D4BE-60A8-224A-913D-647054D5AAB2}">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9" authorId="0" shapeId="0" xr:uid="{C8517D5A-A885-8E44-8C98-3EA8B5B73629}">
      <text>
        <r>
          <rPr>
            <sz val="11"/>
            <color indexed="81"/>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9" authorId="0" shapeId="0" xr:uid="{4C146C6F-65BE-B44D-8CC3-EFE702665086}">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9" authorId="0" shapeId="0" xr:uid="{4A63D246-1194-954D-BCA3-8D2020B4A317}">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9" authorId="0" shapeId="0" xr:uid="{E545D939-8479-8244-8922-B4989BB98061}">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9" authorId="0" shapeId="0" xr:uid="{F7F41B61-D230-C14A-9398-F9BE7EECD55E}">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9" authorId="0" shapeId="0" xr:uid="{D26FFF3E-2CB5-4A41-9D70-55527245F426}">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9" authorId="0" shapeId="0" xr:uid="{1C533B89-23EA-8546-B2A3-8AD89CADE061}">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9" authorId="0" shapeId="0" xr:uid="{75867E94-87A8-294C-A990-7B9655836389}">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9" authorId="0" shapeId="0" xr:uid="{8360DEAD-53DD-AF40-9651-E2196DFD60B8}">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9" authorId="0" shapeId="0" xr:uid="{9433101E-1FEB-A342-8779-ECC73F94AF2A}">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 ref="C14" authorId="0" shapeId="0" xr:uid="{80222DAD-0359-DF4B-90D8-1EF4DCE28847}">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14" authorId="0" shapeId="0" xr:uid="{9A5638C4-F6D0-EA43-8ED1-5670EA74B960}">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14" authorId="0" shapeId="0" xr:uid="{80B279C8-818A-264E-B79A-4E3715360624}">
      <text>
        <r>
          <rPr>
            <sz val="11"/>
            <color rgb="FF000000"/>
            <rFont val="Arial"/>
            <family val="2"/>
          </rPr>
          <t xml:space="preserve">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
        </r>
        <r>
          <rPr>
            <sz val="11"/>
            <color rgb="FF000000"/>
            <rFont val="Arial"/>
            <family val="2"/>
          </rPr>
          <t xml:space="preserve">
</t>
        </r>
        <r>
          <rPr>
            <sz val="11"/>
            <color rgb="FF000000"/>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14" authorId="0" shapeId="0" xr:uid="{B93BD99C-3F9B-E745-B4A7-8712F60B6F93}">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14" authorId="0" shapeId="0" xr:uid="{A733A63A-3484-2F46-888E-78F610CC1C5F}">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14" authorId="0" shapeId="0" xr:uid="{0403D5A9-A342-8345-A9B8-9BB4542D6C97}">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14" authorId="0" shapeId="0" xr:uid="{F0F921F2-B1E5-404F-BAAA-90518EAD3B9C}">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14" authorId="0" shapeId="0" xr:uid="{57FDA1CB-8454-2045-9D80-9AA2A94E881D}">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14" authorId="0" shapeId="0" xr:uid="{350BF19A-5AC1-4C43-BDE3-B9C1663FA6CD}">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14" authorId="0" shapeId="0" xr:uid="{379A96AB-1647-E244-9E3A-755D10C09150}">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14" authorId="0" shapeId="0" xr:uid="{9C8E41A5-93A6-1D48-B0A8-9C61196B0D1F}">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14" authorId="0" shapeId="0" xr:uid="{62B697BF-5109-0242-B770-C91B74EFF16A}">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6BE1C38-5D29-455B-A48A-63CB7269A3EF}" name="Connection1" type="4" refreshedVersion="8" saveData="1">
    <webPr xl2000="1" url="https://www.csrhub.com/api/v3/companieshtmltable/decimalseparator:./nocache:0.1906092?session_id=eyJhbGciOiJIUzI1NiJ9.eyJhdXRoZW50aWNhdGVkIjp0cnVlLCJ1aWQiOjY4NzEsInJhdGluZ3NfaW50ZWdyaXR5Ijp0cnVlLCJsYXRlc3RfdG9zX2F2YWlsYWJsZSI6MjIsImxhdGVzdF90b3NfYWNjZXB0ZWQiOjIyLCJ2ZXJzaW9uIjoiMy4yLjE3ODEiLCJkYXRlIjoiMjAyNS0wNS0wNSIsInZiYWNvZGViYXNlIjoiMSIsImV4cCI6MTc0NzE1ODMwM30.PnVL5iCaMho_KfgbYq2lJVPjHNITxhEnbxFZexz1soo" post="names=Species%20extinction%20risk&amp;names=Risk&amp;names=Opportunity&amp;fields=&amp;fields=&amp;fields=&amp;fields=&amp;fields=&amp;fields=&amp;fields=&amp;fields=0%2E65&amp;fields=&amp;fields=&amp;fields=0%2E25&amp;fields=0%2E2&amp;fields=58%2E47765625&amp;fields=1" htmlTables="1" htmlFormat="all"/>
  </connection>
  <connection id="2" xr16:uid="{FC6CF41F-A22A-BF4E-A6BE-12E4BE83172E}" name="Connection2" type="4" refreshedVersion="8" saveData="1">
    <webPr xl2000="1" url="http://www.csrhub.com/api/v3/companieshtmltable/decimalseparator:./nocache:0.301948?session_id=eyJhbGciOiJIUzI1NiJ9.eyJhdXRoZW50aWNhdGVkIjp0cnVlLCJ1aWQiOjIxMzcwLCJyYXRpbmdzX2ludGVncml0eSI6dHJ1ZSwibGF0ZXN0X3Rvc19hdmFpbGFibGUiOjIyLCJsYXRlc3RfdG9zX2FjY2VwdGVkIjoyMiwidmVyc2lvbiI6IjMuMi4xNzkxIiwiZGF0ZSI6IjIwMjUtMDYtMDMiLCJ2YmFjb2RlYmFzZSI6IjEiLCJleHAiOjE3NjEyNDUyMTJ9.fDBHWXmJaJKhp0NiWAMd-uQk2XulTxAySYS7XkN7Aec" post="names=American%20Well%20Corp&amp;names=Pernod%20Ricard&amp;names=FILA%20Fabbrica%20Italiana%20Lapis%20d%20Affni%20SpA&amp;names=Coty%20Inc.&amp;names=Barnes%20%26%20Noble,%20Inc.&amp;names=3M%20Company&amp;names=Newell%20Rubbermaid%20Inc.&amp;names=Procter%20%26%20Gamble%20Company&amp;names=Unilever%20PLC&amp;names=Church%20%26%20Dwight%20Co.,%20Inc.&amp;names=Edgewell%20Personal%20Care%20Company&amp;names=BIC&amp;names=Johnson%20%26%20Johnson&amp;names=Amazon.com,%20Inc.&amp;names=Groupe%20Danone&amp;names=Walmart%20Inc.&amp;names=Carrefour&amp;fields=Community%20Dev%20%26%20Philanthropy%20Rating%20(July%202025)&amp;fields=Human%20Rights%20%26%20Supply%20Chain%20Rating%20(July%202025)&amp;fields=Product%20Rating%20(July%202025)&amp;fields=Compensation%20%26%20Benefits%20Rating%20(July%202025)&amp;fields=Diversity%20%26%20Labor%20Rights%20Rating%20(July%202025)&amp;fields=Training,%20Health%20%26%20Safety%20Rating%20(July%202025)&amp;fields=Energy%20%26%20Climate%20Change%20Rating%20(July%202025)&amp;fields=Environment%20Policy%20%26%20Reporting%20Rating%20(July%202025)&amp;fields=Resource%20Management%20Rating%20(July%202025)&amp;fields=Board%20Rating%20(July%202025)&amp;fields=Leadership%20Ethics%20Rating%20(July%202025)&amp;fields=Transparency%20%26%20Reporting%20Rating%20(July%202025)" htmlTables="1" htmlFormat="all"/>
  </connection>
</connections>
</file>

<file path=xl/sharedStrings.xml><?xml version="1.0" encoding="utf-8"?>
<sst xmlns="http://schemas.openxmlformats.org/spreadsheetml/2006/main" count="145" uniqueCount="89">
  <si>
    <t>How to Use the CSRHub TNFD Calculator</t>
  </si>
  <si>
    <t>Background</t>
  </si>
  <si>
    <t>Company Name</t>
  </si>
  <si>
    <t>Comparator Average</t>
  </si>
  <si>
    <t>Materiality Test</t>
  </si>
  <si>
    <t>15 Areas of Focus Have Been Mapped to ESG Topics</t>
  </si>
  <si>
    <t>The TNFD framework groups its disclosure recommendations into 15 topics, aligned with the four TCFD pillars (Governance, Strategy, Risk &amp; Impact Management, Metrics &amp; Targets). We have mapped the 15 TNFD topics to the 12 sustainability-related topics that CSRHub rates. The mapping for is shown on the TNFD Mapping tab.</t>
  </si>
  <si>
    <t>The TNFD Score Overview Tab</t>
  </si>
  <si>
    <t xml:space="preserve">. </t>
  </si>
  <si>
    <t>Set Your Threshold for Materiality and Use the Tool</t>
  </si>
  <si>
    <t>What to Do, Next?</t>
  </si>
  <si>
    <t>When the focus company appears likely to fail the materiality test for a particular SASB area, it should consider taking steps to rectify this issue.
These steps could include:</t>
  </si>
  <si>
    <t xml:space="preserve">1. Improve policies and practices in the area of concern.
</t>
  </si>
  <si>
    <t>2. Gather more data to allow better understanding of performance in this area.</t>
  </si>
  <si>
    <t>3. Improve reporting to raings groups and share relevant indicators.</t>
  </si>
  <si>
    <t>CSRHub's ratings are based on the views of hundreds of ratings groups. These groups typically rely on both formal and informal reporting from the entities they cover plus their own internal analysis techniques and models. If necessary, CSRHub can supply additional reports and tools to help improve reporting and strength an entity's engagement with rating sources.</t>
  </si>
  <si>
    <t>Community</t>
  </si>
  <si>
    <t>Employees</t>
  </si>
  <si>
    <t>Environment</t>
  </si>
  <si>
    <t>Average Rating</t>
  </si>
  <si>
    <t>Best Rating</t>
  </si>
  <si>
    <t>Worst Rating</t>
  </si>
  <si>
    <t>Internal ID</t>
  </si>
  <si>
    <t>GHG emissions</t>
  </si>
  <si>
    <t>Total spatial footprint</t>
  </si>
  <si>
    <t>Extent of land/ freshwater/ ocean-use
change</t>
  </si>
  <si>
    <t xml:space="preserve">Pollutants released to soil split by type
</t>
  </si>
  <si>
    <t>Wastewater discharged</t>
  </si>
  <si>
    <t xml:space="preserve">Waste generation and disposal
</t>
  </si>
  <si>
    <t>Plastic pollution</t>
  </si>
  <si>
    <t>Non-GHG air pollutants</t>
  </si>
  <si>
    <t>Water withdrawal and consumption
from areas of water scarcity</t>
  </si>
  <si>
    <t>Quantity of high-risk natural commodities sourced from land/ocean/ freshwater</t>
  </si>
  <si>
    <t>Measures against unintentional introduction of invasive alien species (IAS).</t>
  </si>
  <si>
    <t>Ecosystem condition</t>
  </si>
  <si>
    <t>Species extinction risk</t>
  </si>
  <si>
    <t>Risk</t>
  </si>
  <si>
    <t>Opportunity</t>
  </si>
  <si>
    <t>CSRHub TNFD Mapping</t>
  </si>
  <si>
    <t>Below is a mapping of CSRHub data to the SDGs. The model was developed by our partner Valutus, under the title "Materiality Matters." You can learn more about Valutus and its work here https://valutus.com/.</t>
  </si>
  <si>
    <t>TNFD Description</t>
  </si>
  <si>
    <t>Community Dev &amp; Philanthropy</t>
  </si>
  <si>
    <t>Human Rights &amp; Supply Chain</t>
  </si>
  <si>
    <t>Product</t>
  </si>
  <si>
    <t>Compensation &amp; Benefits</t>
  </si>
  <si>
    <t>Diversity &amp; Labor Rights</t>
  </si>
  <si>
    <t>Training, Health &amp; Safety</t>
  </si>
  <si>
    <t>Energy &amp; Climate Change</t>
  </si>
  <si>
    <t>Environment Policy &amp; Reporting</t>
  </si>
  <si>
    <t>Resource Management</t>
  </si>
  <si>
    <t>Board</t>
  </si>
  <si>
    <t>Leadership Ethics</t>
  </si>
  <si>
    <t>Transparency &amp; Reporting</t>
  </si>
  <si>
    <t>August</t>
  </si>
  <si>
    <t>American Well Corp</t>
  </si>
  <si>
    <t>Pernod Ricard</t>
  </si>
  <si>
    <t>FILA Fabbrica Italiana Lapis d Affni SpA</t>
  </si>
  <si>
    <t>Coty Inc.</t>
  </si>
  <si>
    <t>Barnes &amp; Noble, Inc.</t>
  </si>
  <si>
    <t>3M Company</t>
  </si>
  <si>
    <t>Newell Rubbermaid Inc.</t>
  </si>
  <si>
    <t>Procter &amp; Gamble Company</t>
  </si>
  <si>
    <t>Unilever PLC</t>
  </si>
  <si>
    <t>Church &amp; Dwight Co., Inc.</t>
  </si>
  <si>
    <t>Edgewell Personal Care Company</t>
  </si>
  <si>
    <t>BIC</t>
  </si>
  <si>
    <t>Johnson &amp; Johnson</t>
  </si>
  <si>
    <t>Amazon.com, Inc.</t>
  </si>
  <si>
    <t>Groupe Danone</t>
  </si>
  <si>
    <t>Walmart Inc.</t>
  </si>
  <si>
    <t>Carrefour</t>
  </si>
  <si>
    <t>CSRHUB Rating Info</t>
  </si>
  <si>
    <t/>
  </si>
  <si>
    <t>For American Well Corp</t>
  </si>
  <si>
    <t>Showing Data From</t>
  </si>
  <si>
    <t>August 01, 2025</t>
  </si>
  <si>
    <t>Goverment</t>
  </si>
  <si>
    <r>
      <rPr>
        <b/>
        <sz val="11"/>
        <color rgb="FF335A89"/>
        <rFont val="Arial"/>
        <family val="2"/>
      </rPr>
      <t>Showing Data From</t>
    </r>
    <r>
      <rPr>
        <b/>
        <sz val="11"/>
        <color rgb="FF000000"/>
        <rFont val="Arial"/>
        <family val="2"/>
      </rPr>
      <t xml:space="preserve">   August 01, 2025  </t>
    </r>
  </si>
  <si>
    <t>TNFD Score Overview</t>
  </si>
  <si>
    <t>The CSRHub Ratings Tab</t>
  </si>
  <si>
    <t>TNFD Threshold Control</t>
  </si>
  <si>
    <t>Customize your TNFD Materiality Level</t>
  </si>
  <si>
    <t xml:space="preserve">TNFD stands for the Taskforce on Nature Related Financial Disclosures. The goal of the TNFD to provide a global framework for organizations to identify, assess, manage, and disclose nature-related risks and opportunities, so that financial and business decisions support nature-positive outcomes and long-term resilience. </t>
  </si>
  <si>
    <t xml:space="preserve">This tab contains an estimate of the relative performance for the studied companies across the 15 TNFD topics areas. The "focus company" is the top and the "comparators" are below it. The comparators average, best, and worst ratings are listed at the top of the sheet. The focus company is excluded. </t>
  </si>
  <si>
    <t xml:space="preserve">Look at cell B8 on the CSRHub Ratings Tab. This cell sets CSRHub ratings from the most recent month for the studied companies. The "focus company" is the top and the "comparators" are below it. The average, best, and worst ratings numbers at the top of the sheet reference the comparators. The focus company is excluded.						</t>
  </si>
  <si>
    <t>For more information on CSRHub’s methodology, please see www.csrhub.com/csrhub-esg-ratings-methodology.</t>
  </si>
  <si>
    <t>TNFD Compliance Results</t>
  </si>
  <si>
    <t xml:space="preserve">To the right at the top of this page is the cell to "Customize your TNFD Materiality Level" for this tool. If you want to test if the focus company is in line with the average for its comparators, set the threshold at 100%. If you would accept the focus company being a certain percentage below the average for TNFD topics, set the threshold at the desired percentage and click Calculate. To the right of these instructions, you will see a group of comparisons between the focus company and the average of the comparators. When the focus company fails to meet the threshold you set, you will see a flag that says "Below." When it meets the threshold, the flag will say "Pass." </t>
  </si>
  <si>
    <t>Reach out to CSRHub to request a custom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</si>
</sst>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42" x14ac:knownFonts="1">
    <font>
      <sz val="12"/>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8"/>
      <color rgb="FF0F9ED5"/>
      <name val="Arial"/>
      <family val="1"/>
    </font>
    <font>
      <b/>
      <sz val="14"/>
      <color theme="1"/>
      <name val="Arial"/>
      <family val="2"/>
    </font>
    <font>
      <b/>
      <sz val="14"/>
      <color rgb="FF0F9ED5"/>
      <name val="Arial"/>
      <family val="1"/>
    </font>
    <font>
      <b/>
      <sz val="11"/>
      <color rgb="FF0F9ED5"/>
      <name val="Arial"/>
      <family val="1"/>
    </font>
    <font>
      <b/>
      <sz val="11"/>
      <color theme="0"/>
      <name val="Arial"/>
      <family val="2"/>
    </font>
    <font>
      <b/>
      <sz val="11"/>
      <color theme="1"/>
      <name val="Arial"/>
      <family val="2"/>
    </font>
    <font>
      <i/>
      <sz val="12"/>
      <color theme="1"/>
      <name val="Calibri"/>
      <family val="2"/>
      <scheme val="minor"/>
    </font>
    <font>
      <b/>
      <sz val="11"/>
      <color rgb="FFFFFFFF"/>
      <name val="Arial"/>
      <family val="1"/>
    </font>
    <font>
      <b/>
      <sz val="11"/>
      <color rgb="FF000000"/>
      <name val="Arial"/>
      <family val="1"/>
    </font>
    <font>
      <sz val="11"/>
      <color rgb="FF000000"/>
      <name val="Arial"/>
      <family val="1"/>
    </font>
    <font>
      <b/>
      <sz val="11"/>
      <color rgb="FF0F9ED5"/>
      <name val="Arial"/>
      <family val="2"/>
    </font>
    <font>
      <b/>
      <sz val="12"/>
      <color rgb="FFFF0000"/>
      <name val="Calibri"/>
      <family val="2"/>
      <scheme val="minor"/>
    </font>
    <font>
      <sz val="11"/>
      <color theme="1"/>
      <name val="Arial"/>
      <family val="2"/>
    </font>
    <font>
      <sz val="11"/>
      <name val="Arial"/>
      <family val="1"/>
    </font>
    <font>
      <sz val="11"/>
      <color theme="3"/>
      <name val="Verdana"/>
      <family val="2"/>
    </font>
    <font>
      <b/>
      <sz val="11"/>
      <color rgb="FFFF0000"/>
      <name val="Arial"/>
      <family val="1"/>
    </font>
    <font>
      <sz val="11"/>
      <color rgb="FFFFFFFF"/>
      <name val="Arial"/>
      <family val="1"/>
    </font>
    <font>
      <b/>
      <sz val="14"/>
      <color theme="1"/>
      <name val="Calibri"/>
      <family val="2"/>
      <scheme val="minor"/>
    </font>
    <font>
      <sz val="14"/>
      <color theme="1"/>
      <name val="Calibri"/>
      <family val="2"/>
      <scheme val="minor"/>
    </font>
    <font>
      <sz val="11"/>
      <color rgb="FF000000"/>
      <name val="Arial"/>
      <family val="2"/>
    </font>
    <font>
      <sz val="18"/>
      <color rgb="FFFFC000"/>
      <name val="Verdana"/>
      <family val="2"/>
    </font>
    <font>
      <b/>
      <sz val="14"/>
      <color theme="3"/>
      <name val="Calibri Light"/>
      <family val="1"/>
      <scheme val="major"/>
    </font>
    <font>
      <b/>
      <sz val="14"/>
      <name val="Calibri Light"/>
      <family val="1"/>
      <scheme val="major"/>
    </font>
    <font>
      <b/>
      <sz val="11"/>
      <color rgb="FFFFFFFF"/>
      <name val="Arial"/>
      <family val="2"/>
    </font>
    <font>
      <b/>
      <sz val="11"/>
      <color rgb="FFFFFFFF"/>
      <name val="Calibri"/>
      <family val="2"/>
      <scheme val="minor"/>
    </font>
    <font>
      <b/>
      <sz val="14"/>
      <color rgb="FF000000"/>
      <name val="Arial"/>
      <family val="1"/>
    </font>
    <font>
      <sz val="11"/>
      <color rgb="FF335A89"/>
      <name val="Arial"/>
      <family val="1"/>
    </font>
    <font>
      <b/>
      <sz val="11"/>
      <name val="Arial"/>
      <family val="1"/>
    </font>
    <font>
      <sz val="11"/>
      <name val="Arial"/>
      <family val="2"/>
    </font>
    <font>
      <b/>
      <sz val="16"/>
      <color theme="8"/>
      <name val="Arial"/>
      <family val="2"/>
    </font>
    <font>
      <b/>
      <sz val="16"/>
      <color theme="1"/>
      <name val="Arial"/>
      <family val="2"/>
    </font>
    <font>
      <b/>
      <sz val="11"/>
      <color theme="1"/>
      <name val="Calibri"/>
      <family val="2"/>
      <scheme val="minor"/>
    </font>
    <font>
      <sz val="12"/>
      <name val="Calibri"/>
      <family val="2"/>
    </font>
    <font>
      <sz val="11"/>
      <color indexed="81"/>
      <name val="Arial"/>
      <family val="2"/>
    </font>
    <font>
      <b/>
      <sz val="11"/>
      <color rgb="FF335A89"/>
      <name val="Arial"/>
      <family val="1"/>
    </font>
    <font>
      <b/>
      <sz val="11"/>
      <color rgb="FF335A89"/>
      <name val="Arial"/>
      <family val="2"/>
    </font>
    <font>
      <b/>
      <sz val="11"/>
      <color rgb="FF000000"/>
      <name val="Arial"/>
      <family val="2"/>
    </font>
    <font>
      <b/>
      <i/>
      <sz val="11"/>
      <color rgb="FFFF0000"/>
      <name val="Arial"/>
      <family val="2"/>
    </font>
  </fonts>
  <fills count="8">
    <fill>
      <patternFill patternType="none"/>
    </fill>
    <fill>
      <patternFill patternType="gray125"/>
    </fill>
    <fill>
      <patternFill patternType="solid">
        <fgColor rgb="FF0C769E"/>
        <bgColor rgb="FF0C769E"/>
      </patternFill>
    </fill>
    <fill>
      <patternFill patternType="solid">
        <fgColor rgb="FFADDC02"/>
        <bgColor rgb="FFADDC02"/>
      </patternFill>
    </fill>
    <fill>
      <patternFill patternType="solid">
        <fgColor rgb="FF335A89"/>
        <bgColor rgb="FF335A89"/>
      </patternFill>
    </fill>
    <fill>
      <gradientFill degree="90">
        <stop position="0">
          <color rgb="FF335A89"/>
        </stop>
        <stop position="1">
          <color rgb="FF3D6AA1"/>
        </stop>
      </gradientFill>
    </fill>
    <fill>
      <patternFill patternType="solid">
        <fgColor rgb="FFE6EDF6"/>
        <bgColor rgb="FFE6EDF6"/>
      </patternFill>
    </fill>
    <fill>
      <patternFill patternType="solid">
        <fgColor theme="4" tint="0.79998168889431442"/>
        <bgColor indexed="64"/>
      </patternFill>
    </fill>
  </fills>
  <borders count="5">
    <border>
      <left/>
      <right/>
      <top/>
      <bottom/>
      <diagonal/>
    </border>
    <border>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s>
  <cellStyleXfs count="5">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1" fillId="0" borderId="0" xfId="2"/>
    <xf numFmtId="0" fontId="3" fillId="0" borderId="0" xfId="2" applyFont="1"/>
    <xf numFmtId="0" fontId="1" fillId="0" borderId="0" xfId="2" applyAlignment="1">
      <alignment wrapText="1"/>
    </xf>
    <xf numFmtId="0" fontId="4" fillId="0" borderId="0" xfId="0" applyFont="1" applyAlignment="1">
      <alignment vertical="center"/>
    </xf>
    <xf numFmtId="0" fontId="5" fillId="0" borderId="0" xfId="2" applyFont="1"/>
    <xf numFmtId="0" fontId="7" fillId="0" borderId="0" xfId="0" applyFont="1" applyAlignment="1">
      <alignment vertical="center" wrapText="1"/>
    </xf>
    <xf numFmtId="0" fontId="8" fillId="0" borderId="0" xfId="2" applyFont="1" applyAlignment="1">
      <alignment horizontal="left" vertical="center" wrapText="1"/>
    </xf>
    <xf numFmtId="9" fontId="9" fillId="0" borderId="0" xfId="1" quotePrefix="1" applyFont="1" applyFill="1" applyAlignment="1">
      <alignment horizontal="right" vertical="center"/>
    </xf>
    <xf numFmtId="0" fontId="10" fillId="0" borderId="0" xfId="2" applyFont="1" applyAlignment="1">
      <alignment horizontal="left"/>
    </xf>
    <xf numFmtId="0" fontId="11" fillId="2" borderId="0" xfId="0" applyFont="1" applyFill="1" applyAlignment="1">
      <alignment horizontal="left" vertical="center" wrapText="1"/>
    </xf>
    <xf numFmtId="9" fontId="12" fillId="3" borderId="0" xfId="0" applyNumberFormat="1" applyFont="1" applyFill="1" applyAlignment="1">
      <alignment horizontal="right" vertical="center" wrapText="1"/>
    </xf>
    <xf numFmtId="0" fontId="13" fillId="0" borderId="0" xfId="0" applyFont="1" applyAlignment="1">
      <alignment vertical="top" wrapText="1"/>
    </xf>
    <xf numFmtId="0" fontId="2" fillId="0" borderId="0" xfId="2" applyFont="1" applyAlignment="1">
      <alignment horizontal="center" vertical="center" wrapText="1"/>
    </xf>
    <xf numFmtId="0" fontId="16" fillId="0" borderId="0" xfId="0" applyFont="1" applyAlignment="1">
      <alignment vertical="top" wrapText="1"/>
    </xf>
    <xf numFmtId="0" fontId="0" fillId="0" borderId="0" xfId="0" applyAlignment="1">
      <alignment horizontal="center" vertical="center"/>
    </xf>
    <xf numFmtId="1" fontId="1" fillId="0" borderId="2" xfId="2" applyNumberFormat="1" applyBorder="1" applyAlignment="1">
      <alignment horizontal="center" vertical="center" wrapText="1"/>
    </xf>
    <xf numFmtId="0" fontId="12" fillId="0" borderId="0" xfId="0" applyFont="1" applyAlignment="1">
      <alignment horizontal="left" vertical="center"/>
    </xf>
    <xf numFmtId="0" fontId="11" fillId="4" borderId="0" xfId="0" applyFont="1" applyFill="1" applyAlignment="1">
      <alignment horizontal="center" vertical="center" wrapText="1"/>
    </xf>
    <xf numFmtId="164" fontId="10" fillId="0" borderId="0" xfId="3" applyNumberFormat="1" applyFont="1" applyFill="1" applyAlignment="1">
      <alignment horizontal="center" wrapText="1"/>
    </xf>
    <xf numFmtId="1" fontId="0" fillId="0" borderId="0" xfId="0" applyNumberFormat="1"/>
    <xf numFmtId="1" fontId="17" fillId="0" borderId="0" xfId="0" applyNumberFormat="1" applyFont="1" applyAlignment="1">
      <alignment horizontal="center" vertical="center" wrapText="1"/>
    </xf>
    <xf numFmtId="0" fontId="12" fillId="0" borderId="0" xfId="0" applyFont="1" applyAlignment="1">
      <alignment horizontal="left" vertical="center" wrapText="1"/>
    </xf>
    <xf numFmtId="0" fontId="19" fillId="0" borderId="0" xfId="0" applyFont="1" applyAlignment="1">
      <alignment horizontal="left" vertical="center" wrapText="1"/>
    </xf>
    <xf numFmtId="0" fontId="7" fillId="0" borderId="0" xfId="0" applyFont="1" applyAlignment="1">
      <alignment horizontal="left" vertical="center" wrapText="1"/>
    </xf>
    <xf numFmtId="0" fontId="1" fillId="0" borderId="0" xfId="2" applyAlignment="1">
      <alignment horizontal="center" vertical="center"/>
    </xf>
    <xf numFmtId="0" fontId="20" fillId="0" borderId="0" xfId="0" applyFont="1" applyAlignment="1">
      <alignment horizontal="center" vertical="center" wrapText="1"/>
    </xf>
    <xf numFmtId="1" fontId="21" fillId="0" borderId="2" xfId="2" applyNumberFormat="1" applyFont="1" applyBorder="1" applyAlignment="1">
      <alignment horizontal="center" vertical="center" wrapText="1"/>
    </xf>
    <xf numFmtId="0" fontId="11" fillId="0" borderId="0" xfId="0" applyFont="1" applyAlignment="1">
      <alignment horizontal="center" vertical="center" wrapText="1"/>
    </xf>
    <xf numFmtId="0" fontId="22" fillId="0" borderId="0" xfId="2" applyFont="1"/>
    <xf numFmtId="0" fontId="0" fillId="0" borderId="0" xfId="0" applyAlignment="1">
      <alignment horizontal="left" vertical="top" wrapText="1"/>
    </xf>
    <xf numFmtId="1" fontId="22" fillId="0" borderId="2" xfId="2" applyNumberFormat="1" applyFont="1" applyBorder="1" applyAlignment="1">
      <alignment horizontal="center" vertical="center" wrapText="1"/>
    </xf>
    <xf numFmtId="0" fontId="23" fillId="0" borderId="0" xfId="0" applyFont="1" applyAlignment="1">
      <alignment vertical="top" wrapText="1"/>
    </xf>
    <xf numFmtId="0" fontId="16" fillId="0" borderId="0" xfId="2" applyFont="1"/>
    <xf numFmtId="0" fontId="23" fillId="0" borderId="0" xfId="0" applyFont="1" applyAlignment="1">
      <alignment horizontal="left" vertical="top" wrapText="1"/>
    </xf>
    <xf numFmtId="0" fontId="16" fillId="0" borderId="0" xfId="0" applyFont="1"/>
    <xf numFmtId="0" fontId="16" fillId="0" borderId="0" xfId="0" applyFont="1" applyAlignment="1">
      <alignment horizontal="center" vertical="center"/>
    </xf>
    <xf numFmtId="0" fontId="0" fillId="0" borderId="0" xfId="0" applyAlignment="1">
      <alignment vertical="center" wrapText="1"/>
    </xf>
    <xf numFmtId="0" fontId="16" fillId="0" borderId="0" xfId="0" applyFont="1" applyAlignment="1">
      <alignment horizontal="left" vertical="center"/>
    </xf>
    <xf numFmtId="0" fontId="2" fillId="0" borderId="0" xfId="2" applyFont="1" applyAlignment="1">
      <alignment horizontal="left"/>
    </xf>
    <xf numFmtId="0" fontId="2" fillId="0" borderId="1" xfId="2" applyFont="1" applyBorder="1" applyAlignment="1">
      <alignment horizontal="left"/>
    </xf>
    <xf numFmtId="9" fontId="16" fillId="0" borderId="0" xfId="1" applyFont="1" applyBorder="1" applyAlignment="1">
      <alignment horizontal="center" vertical="center" wrapText="1"/>
    </xf>
    <xf numFmtId="9" fontId="16" fillId="0" borderId="0" xfId="1" applyFont="1" applyBorder="1" applyAlignment="1">
      <alignment horizontal="center" vertical="center"/>
    </xf>
    <xf numFmtId="9" fontId="16" fillId="0" borderId="0" xfId="1" applyFont="1" applyBorder="1"/>
    <xf numFmtId="9" fontId="1" fillId="0" borderId="0" xfId="1" applyFont="1" applyBorder="1" applyAlignment="1">
      <alignment horizontal="center" wrapText="1"/>
    </xf>
    <xf numFmtId="9" fontId="0" fillId="0" borderId="0" xfId="4" applyFont="1" applyBorder="1" applyAlignment="1">
      <alignment horizontal="center" wrapText="1"/>
    </xf>
    <xf numFmtId="0" fontId="18" fillId="0" borderId="0" xfId="0" applyFont="1" applyAlignment="1">
      <alignment horizontal="left" vertical="center"/>
    </xf>
    <xf numFmtId="0" fontId="18" fillId="0" borderId="0" xfId="0" applyFont="1" applyAlignment="1">
      <alignment horizontal="center" vertical="center"/>
    </xf>
    <xf numFmtId="1" fontId="1" fillId="0" borderId="0" xfId="2" applyNumberFormat="1" applyAlignment="1">
      <alignment horizontal="center" vertical="center" wrapText="1"/>
    </xf>
    <xf numFmtId="1" fontId="1" fillId="0" borderId="3" xfId="2" applyNumberFormat="1" applyBorder="1" applyAlignment="1">
      <alignment horizontal="center" vertical="center" wrapText="1"/>
    </xf>
    <xf numFmtId="1" fontId="22" fillId="0" borderId="4" xfId="2" applyNumberFormat="1" applyFont="1" applyBorder="1" applyAlignment="1">
      <alignment horizontal="center" vertical="center" wrapText="1"/>
    </xf>
    <xf numFmtId="1" fontId="1" fillId="0" borderId="4" xfId="2" applyNumberFormat="1" applyBorder="1" applyAlignment="1">
      <alignment horizontal="center" vertical="center" wrapText="1"/>
    </xf>
    <xf numFmtId="0" fontId="15" fillId="0" borderId="0" xfId="2" applyFont="1" applyAlignment="1">
      <alignment horizontal="center" vertical="center" wrapText="1"/>
    </xf>
    <xf numFmtId="1" fontId="21" fillId="0" borderId="0" xfId="2" applyNumberFormat="1" applyFont="1" applyAlignment="1">
      <alignment horizontal="center" vertical="center" wrapText="1"/>
    </xf>
    <xf numFmtId="1" fontId="22" fillId="0" borderId="0" xfId="2" applyNumberFormat="1" applyFont="1" applyAlignment="1">
      <alignment horizontal="center" vertical="center" wrapText="1"/>
    </xf>
    <xf numFmtId="0" fontId="3" fillId="0" borderId="0" xfId="0" applyFont="1"/>
    <xf numFmtId="0" fontId="24" fillId="0" borderId="0" xfId="0" applyFont="1"/>
    <xf numFmtId="0" fontId="25"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7" fillId="5" borderId="0" xfId="0" applyFont="1" applyFill="1" applyAlignment="1">
      <alignment horizontal="center" vertical="center" wrapText="1"/>
    </xf>
    <xf numFmtId="0" fontId="28" fillId="5" borderId="0" xfId="0" applyFont="1" applyFill="1" applyAlignment="1">
      <alignment horizontal="center" wrapText="1"/>
    </xf>
    <xf numFmtId="0" fontId="5" fillId="0" borderId="0" xfId="0" applyFont="1"/>
    <xf numFmtId="0" fontId="29" fillId="0" borderId="0" xfId="0" applyFont="1" applyAlignment="1">
      <alignment horizontal="left"/>
    </xf>
    <xf numFmtId="0" fontId="29" fillId="0" borderId="0" xfId="0" applyFont="1" applyAlignment="1">
      <alignment horizontal="left" vertical="center"/>
    </xf>
    <xf numFmtId="0" fontId="20" fillId="4" borderId="0" xfId="0" applyFont="1" applyFill="1" applyAlignment="1">
      <alignment horizontal="center" vertical="center" wrapText="1"/>
    </xf>
    <xf numFmtId="1" fontId="30" fillId="6" borderId="0" xfId="0" applyNumberFormat="1" applyFont="1" applyFill="1"/>
    <xf numFmtId="1" fontId="17" fillId="0" borderId="0" xfId="0" applyNumberFormat="1" applyFont="1" applyAlignment="1">
      <alignment horizontal="center" vertical="center"/>
    </xf>
    <xf numFmtId="0" fontId="0" fillId="0" borderId="0" xfId="0" applyAlignment="1">
      <alignment vertical="center"/>
    </xf>
    <xf numFmtId="1" fontId="31" fillId="0" borderId="0" xfId="0" applyNumberFormat="1" applyFont="1"/>
    <xf numFmtId="1" fontId="31" fillId="0" borderId="0" xfId="0" applyNumberFormat="1" applyFont="1" applyAlignment="1">
      <alignment horizontal="center" vertical="center"/>
    </xf>
    <xf numFmtId="1" fontId="32" fillId="0" borderId="0" xfId="0" applyNumberFormat="1" applyFont="1"/>
    <xf numFmtId="1" fontId="32" fillId="0" borderId="0" xfId="0" applyNumberFormat="1" applyFont="1" applyAlignment="1">
      <alignment horizontal="center" vertical="center"/>
    </xf>
    <xf numFmtId="0" fontId="33" fillId="0" borderId="0" xfId="0" applyFont="1" applyAlignment="1">
      <alignment horizontal="left" vertical="center"/>
    </xf>
    <xf numFmtId="0" fontId="34" fillId="0" borderId="0" xfId="0" applyFont="1"/>
    <xf numFmtId="0" fontId="2" fillId="0" borderId="0" xfId="2" applyFont="1" applyAlignment="1">
      <alignment wrapText="1"/>
    </xf>
    <xf numFmtId="0" fontId="35" fillId="0" borderId="0" xfId="0" applyFont="1"/>
    <xf numFmtId="0" fontId="27" fillId="4" borderId="0" xfId="0" applyFont="1" applyFill="1" applyAlignment="1">
      <alignment horizontal="center" vertical="center" wrapText="1"/>
    </xf>
    <xf numFmtId="0" fontId="35" fillId="0" borderId="0" xfId="0" applyFont="1" applyAlignment="1">
      <alignment horizontal="center"/>
    </xf>
    <xf numFmtId="0" fontId="16" fillId="0" borderId="0" xfId="0" applyFont="1" applyAlignment="1">
      <alignment vertical="center"/>
    </xf>
    <xf numFmtId="0" fontId="32" fillId="0" borderId="0" xfId="2" applyFont="1"/>
    <xf numFmtId="0" fontId="36" fillId="0" borderId="0" xfId="2" applyFont="1"/>
    <xf numFmtId="0" fontId="1" fillId="0" borderId="0" xfId="2" applyAlignment="1">
      <alignment horizontal="center" wrapText="1"/>
    </xf>
    <xf numFmtId="0" fontId="9" fillId="0" borderId="0" xfId="0" applyFont="1"/>
    <xf numFmtId="1" fontId="9" fillId="0" borderId="0" xfId="0" applyNumberFormat="1" applyFont="1" applyAlignment="1">
      <alignment horizontal="center" vertical="center" wrapText="1"/>
    </xf>
    <xf numFmtId="1" fontId="16" fillId="0" borderId="0" xfId="0" applyNumberFormat="1" applyFont="1" applyAlignment="1">
      <alignment horizontal="center" vertical="center" wrapText="1"/>
    </xf>
    <xf numFmtId="0" fontId="6" fillId="0" borderId="0" xfId="0" applyFont="1" applyAlignment="1">
      <alignment horizontal="left" vertical="center"/>
    </xf>
    <xf numFmtId="0" fontId="38" fillId="6" borderId="0" xfId="0" applyFont="1" applyFill="1" applyAlignment="1">
      <alignment horizontal="left" vertical="center" wrapText="1"/>
    </xf>
    <xf numFmtId="0" fontId="12" fillId="6" borderId="0" xfId="0" applyFont="1" applyFill="1" applyAlignment="1">
      <alignment horizontal="left" vertical="center" wrapText="1"/>
    </xf>
    <xf numFmtId="1" fontId="30" fillId="6" borderId="0" xfId="0" applyNumberFormat="1" applyFont="1" applyFill="1" applyAlignment="1">
      <alignment horizontal="center" vertical="center"/>
    </xf>
    <xf numFmtId="0" fontId="30" fillId="6" borderId="0" xfId="0" applyFont="1" applyFill="1"/>
    <xf numFmtId="0" fontId="41" fillId="0" borderId="0" xfId="0" applyFont="1" applyAlignment="1">
      <alignment horizontal="center" vertical="center" wrapText="1"/>
    </xf>
    <xf numFmtId="0" fontId="5" fillId="7" borderId="0" xfId="0" applyFont="1" applyFill="1" applyAlignment="1">
      <alignment horizontal="center" vertical="center" wrapText="1"/>
    </xf>
    <xf numFmtId="0" fontId="5" fillId="7" borderId="0" xfId="0" applyFont="1" applyFill="1" applyAlignment="1">
      <alignment horizontal="center" vertical="center"/>
    </xf>
    <xf numFmtId="0" fontId="7" fillId="0" borderId="0" xfId="0" applyFont="1" applyAlignment="1">
      <alignment horizontal="left" vertical="center" wrapText="1"/>
    </xf>
    <xf numFmtId="0" fontId="0" fillId="0" borderId="0" xfId="0"/>
    <xf numFmtId="0" fontId="16" fillId="0" borderId="0" xfId="0" applyFont="1" applyAlignment="1">
      <alignment vertical="top" wrapText="1"/>
    </xf>
    <xf numFmtId="0" fontId="7" fillId="0" borderId="1" xfId="0" applyFont="1" applyBorder="1" applyAlignment="1">
      <alignment horizontal="left" vertical="center" wrapText="1"/>
    </xf>
    <xf numFmtId="0" fontId="6"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7" fillId="0" borderId="0" xfId="0" applyFont="1" applyAlignment="1">
      <alignment horizontal="left" vertical="center"/>
    </xf>
    <xf numFmtId="0" fontId="16" fillId="0" borderId="0" xfId="0" applyFont="1" applyAlignment="1">
      <alignment vertical="center" wrapText="1"/>
    </xf>
    <xf numFmtId="0" fontId="30" fillId="6" borderId="0" xfId="0" applyFont="1" applyFill="1" applyAlignment="1">
      <alignment horizontal="center" vertical="center" wrapText="1"/>
    </xf>
    <xf numFmtId="0" fontId="3" fillId="0" borderId="0" xfId="0" applyFont="1" applyAlignment="1">
      <alignment horizontal="center"/>
    </xf>
    <xf numFmtId="0" fontId="2" fillId="0" borderId="0" xfId="0" applyFont="1" applyAlignment="1">
      <alignment horizontal="center" textRotation="45" wrapText="1"/>
    </xf>
    <xf numFmtId="0" fontId="29" fillId="0" borderId="0" xfId="0" applyFont="1" applyAlignment="1">
      <alignment horizontal="left" vertical="center"/>
    </xf>
    <xf numFmtId="0" fontId="6" fillId="0" borderId="0" xfId="0" applyFont="1" applyAlignment="1">
      <alignment horizontal="left" vertical="center"/>
    </xf>
  </cellXfs>
  <cellStyles count="5">
    <cellStyle name="Comma 2" xfId="3" xr:uid="{CBB7A421-EC44-E44B-8464-8591E4392463}"/>
    <cellStyle name="Normal" xfId="0" builtinId="0"/>
    <cellStyle name="Normal 3" xfId="2" xr:uid="{B49F613F-191A-3A4F-9405-926BFA50EEC4}"/>
    <cellStyle name="Percent" xfId="1" builtinId="5"/>
    <cellStyle name="Percent 2" xfId="4" xr:uid="{37CDDD29-8147-F148-BCE6-559EA0B6CD30}"/>
  </cellStyles>
  <dxfs count="37">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rgb="FFCCCCCC"/>
        </patternFill>
      </fill>
    </dxf>
    <dxf>
      <fill>
        <patternFill>
          <bgColor theme="6" tint="0.79998168889431442"/>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rgb="FF27BAB8"/>
        </patternFill>
      </fill>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ont>
        <i/>
        <sz val="11"/>
        <color rgb="FF008000"/>
        <name val="Arial"/>
        <family val="1"/>
      </font>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14</xdr:col>
      <xdr:colOff>897080</xdr:colOff>
      <xdr:row>0</xdr:row>
      <xdr:rowOff>73892</xdr:rowOff>
    </xdr:from>
    <xdr:to>
      <xdr:col>16</xdr:col>
      <xdr:colOff>1079883</xdr:colOff>
      <xdr:row>1</xdr:row>
      <xdr:rowOff>124692</xdr:rowOff>
    </xdr:to>
    <xdr:pic>
      <xdr:nvPicPr>
        <xdr:cNvPr id="2" name="Picture 1">
          <a:extLst>
            <a:ext uri="{FF2B5EF4-FFF2-40B4-BE49-F238E27FC236}">
              <a16:creationId xmlns:a16="http://schemas.microsoft.com/office/drawing/2014/main" id="{1A50B93D-EE17-1443-8531-38C1C36E6F6B}"/>
            </a:ext>
          </a:extLst>
        </xdr:cNvPr>
        <xdr:cNvPicPr>
          <a:picLocks noChangeAspect="1"/>
        </xdr:cNvPicPr>
      </xdr:nvPicPr>
      <xdr:blipFill>
        <a:blip xmlns:r="http://schemas.openxmlformats.org/officeDocument/2006/relationships" r:embed="rId1"/>
        <a:stretch>
          <a:fillRect/>
        </a:stretch>
      </xdr:blipFill>
      <xdr:spPr>
        <a:xfrm>
          <a:off x="16213280" y="73892"/>
          <a:ext cx="2265603" cy="355600"/>
        </a:xfrm>
        <a:prstGeom prst="rect">
          <a:avLst/>
        </a:prstGeom>
      </xdr:spPr>
    </xdr:pic>
    <xdr:clientData/>
  </xdr:twoCellAnchor>
  <xdr:twoCellAnchor>
    <xdr:from>
      <xdr:col>0</xdr:col>
      <xdr:colOff>58882</xdr:colOff>
      <xdr:row>0</xdr:row>
      <xdr:rowOff>30018</xdr:rowOff>
    </xdr:from>
    <xdr:to>
      <xdr:col>3</xdr:col>
      <xdr:colOff>312882</xdr:colOff>
      <xdr:row>2</xdr:row>
      <xdr:rowOff>55418</xdr:rowOff>
    </xdr:to>
    <xdr:pic>
      <xdr:nvPicPr>
        <xdr:cNvPr id="3" name="Picture 2">
          <a:extLst>
            <a:ext uri="{FF2B5EF4-FFF2-40B4-BE49-F238E27FC236}">
              <a16:creationId xmlns:a16="http://schemas.microsoft.com/office/drawing/2014/main" id="{B932148B-DB60-284E-806C-E1C66A34121F}"/>
            </a:ext>
          </a:extLst>
        </xdr:cNvPr>
        <xdr:cNvPicPr>
          <a:picLocks noChangeAspect="1"/>
        </xdr:cNvPicPr>
      </xdr:nvPicPr>
      <xdr:blipFill>
        <a:blip xmlns:r="http://schemas.openxmlformats.org/officeDocument/2006/relationships" r:embed="rId2"/>
        <a:stretch>
          <a:fillRect/>
        </a:stretch>
      </xdr:blipFill>
      <xdr:spPr>
        <a:xfrm>
          <a:off x="58882" y="30018"/>
          <a:ext cx="22860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0</xdr:rowOff>
    </xdr:to>
    <xdr:pic>
      <xdr:nvPicPr>
        <xdr:cNvPr id="2" name="Picture 1">
          <a:extLst>
            <a:ext uri="{FF2B5EF4-FFF2-40B4-BE49-F238E27FC236}">
              <a16:creationId xmlns:a16="http://schemas.microsoft.com/office/drawing/2014/main" id="{F7EF224C-B1DA-C047-A672-8023B90683B3}"/>
            </a:ext>
          </a:extLst>
        </xdr:cNvPr>
        <xdr:cNvPicPr>
          <a:picLocks noChangeAspect="1"/>
        </xdr:cNvPicPr>
      </xdr:nvPicPr>
      <xdr:blipFill>
        <a:blip xmlns:r="http://schemas.openxmlformats.org/officeDocument/2006/relationships" r:embed="rId1"/>
        <a:stretch>
          <a:fillRect/>
        </a:stretch>
      </xdr:blipFill>
      <xdr:spPr>
        <a:xfrm>
          <a:off x="0" y="0"/>
          <a:ext cx="3048000" cy="571500"/>
        </a:xfrm>
        <a:prstGeom prst="rect">
          <a:avLst/>
        </a:prstGeom>
      </xdr:spPr>
    </xdr:pic>
    <xdr:clientData/>
  </xdr:twoCellAnchor>
  <xdr:twoCellAnchor>
    <xdr:from>
      <xdr:col>5</xdr:col>
      <xdr:colOff>38100</xdr:colOff>
      <xdr:row>0</xdr:row>
      <xdr:rowOff>63500</xdr:rowOff>
    </xdr:from>
    <xdr:to>
      <xdr:col>7</xdr:col>
      <xdr:colOff>38100</xdr:colOff>
      <xdr:row>2</xdr:row>
      <xdr:rowOff>63500</xdr:rowOff>
    </xdr:to>
    <xdr:pic>
      <xdr:nvPicPr>
        <xdr:cNvPr id="3" name="Picture 2">
          <a:extLst>
            <a:ext uri="{FF2B5EF4-FFF2-40B4-BE49-F238E27FC236}">
              <a16:creationId xmlns:a16="http://schemas.microsoft.com/office/drawing/2014/main" id="{27C6C75A-23F8-844D-82C5-51ADD163BB13}"/>
            </a:ext>
          </a:extLst>
        </xdr:cNvPr>
        <xdr:cNvPicPr>
          <a:picLocks noChangeAspect="1"/>
        </xdr:cNvPicPr>
      </xdr:nvPicPr>
      <xdr:blipFill>
        <a:blip xmlns:r="http://schemas.openxmlformats.org/officeDocument/2006/relationships" r:embed="rId2"/>
        <a:stretch>
          <a:fillRect/>
        </a:stretch>
      </xdr:blipFill>
      <xdr:spPr>
        <a:xfrm>
          <a:off x="8763000" y="63500"/>
          <a:ext cx="2743200"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711200</xdr:colOff>
      <xdr:row>2</xdr:row>
      <xdr:rowOff>25400</xdr:rowOff>
    </xdr:to>
    <xdr:pic>
      <xdr:nvPicPr>
        <xdr:cNvPr id="4" name="Picture 3">
          <a:extLst>
            <a:ext uri="{FF2B5EF4-FFF2-40B4-BE49-F238E27FC236}">
              <a16:creationId xmlns:a16="http://schemas.microsoft.com/office/drawing/2014/main" id="{E6E0A61A-933A-7340-8BE4-4DF3BC334017}"/>
            </a:ext>
          </a:extLst>
        </xdr:cNvPr>
        <xdr:cNvPicPr>
          <a:picLocks noChangeAspect="1"/>
        </xdr:cNvPicPr>
      </xdr:nvPicPr>
      <xdr:blipFill>
        <a:blip xmlns:r="http://schemas.openxmlformats.org/officeDocument/2006/relationships" r:embed="rId1"/>
        <a:stretch>
          <a:fillRect/>
        </a:stretch>
      </xdr:blipFill>
      <xdr:spPr>
        <a:xfrm>
          <a:off x="0" y="0"/>
          <a:ext cx="5410200" cy="533400"/>
        </a:xfrm>
        <a:prstGeom prst="rect">
          <a:avLst/>
        </a:prstGeom>
      </xdr:spPr>
    </xdr:pic>
    <xdr:clientData/>
  </xdr:twoCellAnchor>
  <xdr:twoCellAnchor>
    <xdr:from>
      <xdr:col>5</xdr:col>
      <xdr:colOff>0</xdr:colOff>
      <xdr:row>0</xdr:row>
      <xdr:rowOff>0</xdr:rowOff>
    </xdr:from>
    <xdr:to>
      <xdr:col>6</xdr:col>
      <xdr:colOff>1155700</xdr:colOff>
      <xdr:row>1</xdr:row>
      <xdr:rowOff>50800</xdr:rowOff>
    </xdr:to>
    <xdr:pic>
      <xdr:nvPicPr>
        <xdr:cNvPr id="5" name="Picture 4">
          <a:extLst>
            <a:ext uri="{FF2B5EF4-FFF2-40B4-BE49-F238E27FC236}">
              <a16:creationId xmlns:a16="http://schemas.microsoft.com/office/drawing/2014/main" id="{46452028-C702-3744-AF19-5C92C5740819}"/>
            </a:ext>
          </a:extLst>
        </xdr:cNvPr>
        <xdr:cNvPicPr>
          <a:picLocks noChangeAspect="1"/>
        </xdr:cNvPicPr>
      </xdr:nvPicPr>
      <xdr:blipFill>
        <a:blip xmlns:r="http://schemas.openxmlformats.org/officeDocument/2006/relationships" r:embed="rId2"/>
        <a:stretch>
          <a:fillRect/>
        </a:stretch>
      </xdr:blipFill>
      <xdr:spPr>
        <a:xfrm>
          <a:off x="9461500" y="0"/>
          <a:ext cx="2743200" cy="35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50800</xdr:colOff>
      <xdr:row>0</xdr:row>
      <xdr:rowOff>63500</xdr:rowOff>
    </xdr:from>
    <xdr:to>
      <xdr:col>1</xdr:col>
      <xdr:colOff>2722033</xdr:colOff>
      <xdr:row>3</xdr:row>
      <xdr:rowOff>25400</xdr:rowOff>
    </xdr:to>
    <xdr:pic>
      <xdr:nvPicPr>
        <xdr:cNvPr id="2" name="Picture 1">
          <a:extLst>
            <a:ext uri="{FF2B5EF4-FFF2-40B4-BE49-F238E27FC236}">
              <a16:creationId xmlns:a16="http://schemas.microsoft.com/office/drawing/2014/main" id="{0C58E558-F567-DC43-BB2C-DFC876736BB5}"/>
            </a:ext>
          </a:extLst>
        </xdr:cNvPr>
        <xdr:cNvPicPr>
          <a:picLocks noChangeAspect="1"/>
        </xdr:cNvPicPr>
      </xdr:nvPicPr>
      <xdr:blipFill>
        <a:blip xmlns:r="http://schemas.openxmlformats.org/officeDocument/2006/relationships" r:embed="rId1"/>
        <a:stretch>
          <a:fillRect/>
        </a:stretch>
      </xdr:blipFill>
      <xdr:spPr>
        <a:xfrm>
          <a:off x="50800" y="63500"/>
          <a:ext cx="2671233" cy="5334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SRHub Companies Table " backgroundRefresh="0" growShrinkType="overwriteClear" adjustColumnWidth="0" connectionId="2" xr16:uid="{66A5115E-C708-274D-A09C-728A73D2FE1F}"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SRHub_Companies_Table_1" backgroundRefresh="0" growShrinkType="overwriteClear" adjustColumnWidth="0" connectionId="1" xr16:uid="{E3B85D8A-F64D-DC42-A468-BCEE944F8C18}"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F7FE-5593-B242-B765-9896F225791E}">
  <sheetPr>
    <pageSetUpPr fitToPage="1"/>
  </sheetPr>
  <dimension ref="A1:V213"/>
  <sheetViews>
    <sheetView tabSelected="1" workbookViewId="0">
      <selection activeCell="A6" sqref="A6:G6"/>
    </sheetView>
  </sheetViews>
  <sheetFormatPr baseColWidth="10" defaultColWidth="13.5" defaultRowHeight="16" x14ac:dyDescent="0.2"/>
  <cols>
    <col min="1" max="1" width="8.5" style="1" customWidth="1"/>
    <col min="2" max="2" width="8" style="1" customWidth="1"/>
    <col min="3" max="3" width="10.1640625" style="1" customWidth="1"/>
    <col min="4" max="4" width="10.5" style="1" customWidth="1"/>
    <col min="5" max="5" width="9.1640625" style="1" bestFit="1" customWidth="1"/>
    <col min="6" max="6" width="11.83203125" style="3" customWidth="1"/>
    <col min="7" max="8" width="15.1640625" style="3" customWidth="1"/>
    <col min="9" max="9" width="29.5" style="3" customWidth="1"/>
    <col min="10" max="10" width="16.83203125" style="3" customWidth="1"/>
    <col min="11" max="11" width="20.33203125" style="3" customWidth="1"/>
    <col min="12" max="12" width="19.1640625" style="3" customWidth="1"/>
    <col min="13" max="13" width="14.83203125" style="3" customWidth="1"/>
    <col min="14" max="14" width="12.5" style="3" customWidth="1"/>
    <col min="15" max="15" width="15.6640625" style="3" customWidth="1"/>
    <col min="16" max="16" width="11.6640625" style="3" customWidth="1"/>
    <col min="17" max="17" width="15.1640625" style="3" customWidth="1"/>
    <col min="18" max="18" width="15.83203125" style="3" customWidth="1"/>
    <col min="19" max="19" width="13.33203125" style="3" hidden="1" customWidth="1"/>
    <col min="20" max="20" width="24.1640625" style="3" hidden="1" customWidth="1"/>
    <col min="21" max="21" width="21.83203125" style="3" customWidth="1"/>
    <col min="22" max="22" width="17.5" style="3" customWidth="1"/>
    <col min="23" max="16384" width="13.5" style="1"/>
  </cols>
  <sheetData>
    <row r="1" spans="1:22" ht="24" x14ac:dyDescent="0.3">
      <c r="E1" s="2"/>
    </row>
    <row r="2" spans="1:22" x14ac:dyDescent="0.2">
      <c r="D2"/>
      <c r="E2"/>
    </row>
    <row r="3" spans="1:22" x14ac:dyDescent="0.2">
      <c r="D3"/>
      <c r="E3"/>
    </row>
    <row r="4" spans="1:22" ht="13" customHeight="1" x14ac:dyDescent="0.2">
      <c r="B4" s="4"/>
      <c r="D4"/>
      <c r="E4"/>
    </row>
    <row r="5" spans="1:22" ht="13" customHeight="1" x14ac:dyDescent="0.2">
      <c r="D5" s="5"/>
      <c r="E5"/>
    </row>
    <row r="6" spans="1:22" ht="19" customHeight="1" x14ac:dyDescent="0.2">
      <c r="A6" s="97" t="s">
        <v>0</v>
      </c>
      <c r="B6" s="97"/>
      <c r="C6" s="97"/>
      <c r="D6" s="97"/>
      <c r="E6" s="97"/>
      <c r="F6" s="97"/>
      <c r="G6" s="97"/>
      <c r="I6" s="91" t="s">
        <v>80</v>
      </c>
      <c r="J6" s="91"/>
      <c r="U6" s="6"/>
    </row>
    <row r="7" spans="1:22" ht="41" customHeight="1" x14ac:dyDescent="0.2">
      <c r="D7" s="7"/>
      <c r="E7" s="8"/>
      <c r="F7" s="9"/>
      <c r="I7" s="10" t="s">
        <v>81</v>
      </c>
      <c r="J7" s="11">
        <v>0.85</v>
      </c>
      <c r="K7"/>
      <c r="L7"/>
      <c r="M7"/>
      <c r="N7"/>
      <c r="O7"/>
      <c r="P7"/>
      <c r="Q7"/>
      <c r="R7"/>
      <c r="U7" s="12"/>
    </row>
    <row r="8" spans="1:22" s="15" customFormat="1" ht="19" customHeight="1" x14ac:dyDescent="0.2">
      <c r="A8" s="98" t="s">
        <v>1</v>
      </c>
      <c r="B8" s="98"/>
      <c r="C8" s="98"/>
      <c r="D8" s="98"/>
      <c r="E8" s="98"/>
      <c r="F8" s="98"/>
      <c r="G8" s="98"/>
      <c r="H8" s="52"/>
      <c r="I8" s="92" t="s">
        <v>86</v>
      </c>
      <c r="J8" s="92"/>
      <c r="K8" s="92"/>
      <c r="L8" s="92"/>
      <c r="M8" s="92"/>
      <c r="N8" s="92"/>
      <c r="O8" s="92"/>
      <c r="P8" s="92"/>
      <c r="Q8" s="92"/>
      <c r="R8"/>
      <c r="S8" s="13"/>
      <c r="T8" s="13"/>
      <c r="U8" s="14"/>
      <c r="V8" s="13"/>
    </row>
    <row r="9" spans="1:22" customFormat="1" ht="64" customHeight="1" x14ac:dyDescent="0.2">
      <c r="A9" s="99" t="s">
        <v>82</v>
      </c>
      <c r="B9" s="99"/>
      <c r="C9" s="99"/>
      <c r="D9" s="99"/>
      <c r="E9" s="99"/>
      <c r="F9" s="99"/>
      <c r="G9" s="100"/>
      <c r="H9" s="48"/>
      <c r="I9" s="17" t="s">
        <v>2</v>
      </c>
      <c r="J9" s="18" t="str">
        <f>'TNFD Score Overview'!B14</f>
        <v>GHG emissions</v>
      </c>
      <c r="K9" s="18" t="str">
        <f>'TNFD Score Overview'!C14</f>
        <v>Total spatial footprint</v>
      </c>
      <c r="L9" s="18" t="str">
        <f>'TNFD Score Overview'!D14</f>
        <v>Extent of land/ freshwater/ ocean-use
change</v>
      </c>
      <c r="M9" s="18" t="str">
        <f>'TNFD Score Overview'!E14</f>
        <v xml:space="preserve">Pollutants released to soil split by type
</v>
      </c>
      <c r="N9" s="18" t="str">
        <f>'TNFD Score Overview'!F14</f>
        <v>Wastewater discharged</v>
      </c>
      <c r="O9" s="18" t="str">
        <f>'TNFD Score Overview'!G14</f>
        <v xml:space="preserve">Waste generation and disposal
</v>
      </c>
      <c r="P9" s="18" t="str">
        <f>'TNFD Score Overview'!H14</f>
        <v>Plastic pollution</v>
      </c>
      <c r="Q9" s="18" t="str">
        <f>'TNFD Score Overview'!I14</f>
        <v>Non-GHG air pollutants</v>
      </c>
      <c r="R9" s="3"/>
      <c r="S9" s="16" t="s">
        <v>53</v>
      </c>
      <c r="T9" s="16">
        <v>2025</v>
      </c>
      <c r="U9" s="19"/>
      <c r="V9" s="19"/>
    </row>
    <row r="10" spans="1:22" customFormat="1" x14ac:dyDescent="0.2">
      <c r="I10" s="20" t="str">
        <f>'CSRHub Ratings'!B15</f>
        <v>American Well Corp</v>
      </c>
      <c r="J10" s="21">
        <f>'TNFD Score Overview'!B15</f>
        <v>44.158499999999997</v>
      </c>
      <c r="K10" s="21">
        <f>'TNFD Score Overview'!C15</f>
        <v>49.811</v>
      </c>
      <c r="L10" s="21">
        <f>'TNFD Score Overview'!D15</f>
        <v>50.484999999999999</v>
      </c>
      <c r="M10" s="21">
        <f>'TNFD Score Overview'!E15</f>
        <v>49.393499999999996</v>
      </c>
      <c r="N10" s="21">
        <f>'TNFD Score Overview'!F15</f>
        <v>49.942499999999995</v>
      </c>
      <c r="O10" s="21">
        <f>'TNFD Score Overview'!G15</f>
        <v>49.125500000000002</v>
      </c>
      <c r="P10" s="21">
        <f>'TNFD Score Overview'!H15</f>
        <v>49.872999999999998</v>
      </c>
      <c r="Q10" s="21">
        <f>'TNFD Score Overview'!I15</f>
        <v>48.32650000000001</v>
      </c>
      <c r="R10" s="3"/>
    </row>
    <row r="11" spans="1:22" customFormat="1" x14ac:dyDescent="0.2">
      <c r="A11" s="1"/>
      <c r="D11" s="46"/>
      <c r="E11" s="47"/>
      <c r="F11" s="48"/>
      <c r="G11" s="48"/>
      <c r="H11" s="48"/>
      <c r="I11" s="20" t="s">
        <v>3</v>
      </c>
      <c r="J11" s="21">
        <f>'TNFD Score Overview'!B10</f>
        <v>59.36556250000001</v>
      </c>
      <c r="K11" s="21">
        <f>'TNFD Score Overview'!C10</f>
        <v>57.435593750000002</v>
      </c>
      <c r="L11" s="21">
        <f>'TNFD Score Overview'!D10</f>
        <v>57.091312500000008</v>
      </c>
      <c r="M11" s="21">
        <f>'TNFD Score Overview'!E10</f>
        <v>57.746125000000006</v>
      </c>
      <c r="N11" s="21">
        <f>'TNFD Score Overview'!F10</f>
        <v>57.245375000000003</v>
      </c>
      <c r="O11" s="21">
        <f>'TNFD Score Overview'!G10</f>
        <v>57.649812499999996</v>
      </c>
      <c r="P11" s="21">
        <f>'TNFD Score Overview'!H10</f>
        <v>56.598406250000004</v>
      </c>
      <c r="Q11" s="21">
        <f>'TNFD Score Overview'!I10</f>
        <v>57.837625000000003</v>
      </c>
      <c r="R11" s="3"/>
      <c r="S11" s="16"/>
      <c r="T11" s="16"/>
      <c r="U11" s="16"/>
      <c r="V11" s="16"/>
    </row>
    <row r="12" spans="1:22" customFormat="1" ht="20" customHeight="1" x14ac:dyDescent="0.2">
      <c r="A12" s="1"/>
      <c r="D12" s="46"/>
      <c r="E12" s="47"/>
      <c r="F12" s="48"/>
      <c r="G12" s="48"/>
      <c r="H12" s="3"/>
      <c r="I12" s="22" t="s">
        <v>4</v>
      </c>
      <c r="J12" s="90" t="str">
        <f>IF(J10&lt;J11*J7,"Below","Pass")</f>
        <v>Below</v>
      </c>
      <c r="K12" s="90" t="str">
        <f>IF(K10&lt;K11*J7,"Below","Pass")</f>
        <v>Pass</v>
      </c>
      <c r="L12" s="90" t="str">
        <f>IF(L10&lt;L11*J7,"Below","Pass")</f>
        <v>Pass</v>
      </c>
      <c r="M12" s="90" t="str">
        <f>IF(M10&lt;M11*J7,"Below","Pass")</f>
        <v>Pass</v>
      </c>
      <c r="N12" s="90" t="str">
        <f>IF(N10&lt;N11*J7,"Below","Pass")</f>
        <v>Pass</v>
      </c>
      <c r="O12" s="90" t="str">
        <f>IF(O10&lt;O11*J7,"Below","Pass")</f>
        <v>Pass</v>
      </c>
      <c r="P12" s="90" t="str">
        <f>IF(P10&lt;P11*J7,"Below","Pass")</f>
        <v>Pass</v>
      </c>
      <c r="Q12" s="90" t="str">
        <f>IF(Q10&lt;Q11*J7,"Below","Pass")</f>
        <v>Below</v>
      </c>
      <c r="R12" s="3"/>
      <c r="S12" s="16"/>
      <c r="T12" s="16"/>
      <c r="U12" s="16"/>
      <c r="V12" s="16"/>
    </row>
    <row r="13" spans="1:22" customFormat="1" x14ac:dyDescent="0.2">
      <c r="A13" s="1"/>
      <c r="D13" s="46"/>
      <c r="E13" s="47"/>
      <c r="F13" s="48"/>
      <c r="G13" s="48"/>
      <c r="H13" s="3"/>
      <c r="S13" s="16"/>
      <c r="T13" s="16"/>
      <c r="U13" s="16"/>
      <c r="V13" s="16"/>
    </row>
    <row r="14" spans="1:22" s="25" customFormat="1" ht="15" customHeight="1" x14ac:dyDescent="0.2">
      <c r="A14" s="93" t="s">
        <v>5</v>
      </c>
      <c r="B14" s="93"/>
      <c r="C14" s="93"/>
      <c r="D14" s="93"/>
      <c r="E14" s="93"/>
      <c r="F14" s="93"/>
      <c r="G14" s="93"/>
      <c r="I14"/>
      <c r="J14"/>
      <c r="K14"/>
      <c r="L14"/>
      <c r="M14"/>
      <c r="N14"/>
      <c r="O14"/>
      <c r="P14"/>
      <c r="Q14"/>
      <c r="R14"/>
      <c r="S14" s="26"/>
      <c r="T14" s="26"/>
      <c r="U14" s="13"/>
      <c r="V14" s="13"/>
    </row>
    <row r="15" spans="1:22" s="29" customFormat="1" ht="83" customHeight="1" x14ac:dyDescent="0.25">
      <c r="A15" s="101" t="s">
        <v>6</v>
      </c>
      <c r="B15" s="101"/>
      <c r="C15" s="101"/>
      <c r="D15" s="101"/>
      <c r="E15" s="101"/>
      <c r="F15" s="101"/>
      <c r="G15" s="101"/>
      <c r="H15" s="53"/>
      <c r="I15" s="17" t="s">
        <v>2</v>
      </c>
      <c r="J15" s="18" t="str">
        <f>'TNFD Score Overview'!J14</f>
        <v>Water withdrawal and consumption
from areas of water scarcity</v>
      </c>
      <c r="K15" s="18" t="str">
        <f>'TNFD Score Overview'!K14</f>
        <v>Quantity of high-risk natural commodities sourced from land/ocean/ freshwater</v>
      </c>
      <c r="L15" s="18" t="str">
        <f>'TNFD Score Overview'!L14</f>
        <v>Measures against unintentional introduction of invasive alien species (IAS).</v>
      </c>
      <c r="M15" s="18" t="str">
        <f>'TNFD Score Overview'!M14</f>
        <v>Ecosystem condition</v>
      </c>
      <c r="N15" s="18" t="str">
        <f>'TNFD Score Overview'!N14</f>
        <v>Species extinction risk</v>
      </c>
      <c r="O15" s="18" t="str">
        <f>'TNFD Score Overview'!O14</f>
        <v>Risk</v>
      </c>
      <c r="P15" s="18" t="str">
        <f>'TNFD Score Overview'!P14</f>
        <v>Opportunity</v>
      </c>
      <c r="Q15" s="28"/>
      <c r="R15" s="28"/>
      <c r="S15" s="27"/>
      <c r="T15" s="27"/>
      <c r="U15" s="27"/>
      <c r="V15" s="27"/>
    </row>
    <row r="16" spans="1:22" s="29" customFormat="1" ht="19" customHeight="1" x14ac:dyDescent="0.25">
      <c r="A16" s="30"/>
      <c r="B16" s="30"/>
      <c r="C16" s="30"/>
      <c r="D16" s="30"/>
      <c r="E16" s="30"/>
      <c r="F16" s="30"/>
      <c r="G16" s="30"/>
      <c r="H16" s="54"/>
      <c r="I16" s="20" t="str">
        <f>'CSRHub Ratings'!B15</f>
        <v>American Well Corp</v>
      </c>
      <c r="J16" s="21">
        <f>'TNFD Score Overview'!J15</f>
        <v>52.741</v>
      </c>
      <c r="K16" s="21">
        <f>'TNFD Score Overview'!K15</f>
        <v>50.055500000000002</v>
      </c>
      <c r="L16" s="21">
        <f>'TNFD Score Overview'!L15</f>
        <v>48.362500000000004</v>
      </c>
      <c r="M16" s="21">
        <f>'TNFD Score Overview'!M15</f>
        <v>48.630499999999998</v>
      </c>
      <c r="N16" s="21">
        <f>'TNFD Score Overview'!N15</f>
        <v>49.715500000000006</v>
      </c>
      <c r="O16" s="21">
        <f>'TNFD Score Overview'!O15</f>
        <v>51.7</v>
      </c>
      <c r="P16" s="21">
        <f>'TNFD Score Overview'!P15</f>
        <v>51.7</v>
      </c>
      <c r="Q16" s="21"/>
      <c r="R16" s="21"/>
      <c r="S16" s="31"/>
      <c r="T16" s="31"/>
      <c r="U16" s="31"/>
      <c r="V16" s="31"/>
    </row>
    <row r="17" spans="1:22" s="29" customFormat="1" ht="19" x14ac:dyDescent="0.25">
      <c r="A17"/>
      <c r="B17"/>
      <c r="C17"/>
      <c r="D17"/>
      <c r="E17"/>
      <c r="F17"/>
      <c r="G17"/>
      <c r="H17" s="54"/>
      <c r="I17" s="20" t="s">
        <v>3</v>
      </c>
      <c r="J17" s="21">
        <f>'TNFD Score Overview'!J10</f>
        <v>56.384531249999995</v>
      </c>
      <c r="K17" s="21">
        <f>'TNFD Score Overview'!K10</f>
        <v>57.411687499999999</v>
      </c>
      <c r="L17" s="21">
        <f>'TNFD Score Overview'!L10</f>
        <v>57.404375000000009</v>
      </c>
      <c r="M17" s="21">
        <f>'TNFD Score Overview'!M10</f>
        <v>57.500687499999998</v>
      </c>
      <c r="N17" s="21">
        <f>'TNFD Score Overview'!N10</f>
        <v>57.192562499999994</v>
      </c>
      <c r="O17" s="21">
        <f>'TNFD Score Overview'!O10</f>
        <v>56.959250000000011</v>
      </c>
      <c r="P17" s="21">
        <f>'TNFD Score Overview'!P10</f>
        <v>56.959250000000011</v>
      </c>
      <c r="Q17" s="21"/>
      <c r="R17" s="21"/>
      <c r="S17" s="31"/>
      <c r="T17" s="31"/>
      <c r="U17" s="31"/>
      <c r="V17" s="31"/>
    </row>
    <row r="18" spans="1:22" s="29" customFormat="1" ht="24" customHeight="1" x14ac:dyDescent="0.25">
      <c r="A18"/>
      <c r="B18"/>
      <c r="C18"/>
      <c r="D18"/>
      <c r="E18"/>
      <c r="F18"/>
      <c r="G18"/>
      <c r="H18" s="54"/>
      <c r="I18" s="22" t="s">
        <v>4</v>
      </c>
      <c r="J18" s="90" t="str">
        <f>IF(J16&lt;J17*$J$7,"Below","Pass")</f>
        <v>Pass</v>
      </c>
      <c r="K18" s="90" t="str">
        <f>IF(K16&lt;K17*$J$7,"Below","Pass")</f>
        <v>Pass</v>
      </c>
      <c r="L18" s="90" t="str">
        <f>IF(L16&lt;L17*J7,"Below","Pass")</f>
        <v>Below</v>
      </c>
      <c r="M18" s="90" t="str">
        <f>IF(M16&lt;M17*J7,"Below","Pass")</f>
        <v>Below</v>
      </c>
      <c r="N18" s="90" t="str">
        <f>IF(N16&lt;N17*J7,"Below","Pass")</f>
        <v>Pass</v>
      </c>
      <c r="O18" s="90" t="str">
        <f>IF(O16&lt;O17*J7,"Below","Pass")</f>
        <v>Pass</v>
      </c>
      <c r="P18" s="90" t="str">
        <f>IF(P16&lt;P17*J7,"Below","Pass")</f>
        <v>Pass</v>
      </c>
      <c r="Q18" s="23"/>
      <c r="R18" s="23"/>
      <c r="S18" s="31"/>
      <c r="T18" s="31"/>
      <c r="U18" s="31"/>
      <c r="V18" s="31"/>
    </row>
    <row r="19" spans="1:22" s="29" customFormat="1" ht="19" x14ac:dyDescent="0.25">
      <c r="E19"/>
      <c r="F19"/>
      <c r="G19"/>
      <c r="H19" s="54"/>
      <c r="I19"/>
      <c r="J19"/>
      <c r="K19"/>
      <c r="L19"/>
      <c r="M19"/>
      <c r="N19"/>
      <c r="O19"/>
      <c r="P19"/>
      <c r="Q19"/>
      <c r="R19"/>
      <c r="S19" s="31"/>
      <c r="T19" s="31"/>
      <c r="U19" s="31"/>
      <c r="V19" s="31"/>
    </row>
    <row r="20" spans="1:22" s="29" customFormat="1" ht="20" customHeight="1" x14ac:dyDescent="0.25">
      <c r="A20" s="93" t="s">
        <v>7</v>
      </c>
      <c r="B20" s="94"/>
      <c r="C20" s="94"/>
      <c r="D20" s="94"/>
      <c r="E20"/>
      <c r="F20"/>
      <c r="G20"/>
      <c r="H20" s="54"/>
      <c r="I20"/>
      <c r="J20"/>
      <c r="K20"/>
      <c r="L20"/>
      <c r="M20"/>
      <c r="N20"/>
      <c r="O20"/>
      <c r="P20"/>
      <c r="Q20"/>
      <c r="R20"/>
      <c r="S20" s="31"/>
      <c r="T20" s="31"/>
      <c r="U20" s="31"/>
      <c r="V20" s="31"/>
    </row>
    <row r="21" spans="1:22" s="29" customFormat="1" ht="60" customHeight="1" x14ac:dyDescent="0.25">
      <c r="A21" s="95" t="s">
        <v>83</v>
      </c>
      <c r="B21" s="95"/>
      <c r="C21" s="95"/>
      <c r="D21" s="95"/>
      <c r="E21" s="95"/>
      <c r="F21" s="95"/>
      <c r="G21" s="95"/>
      <c r="H21" s="54"/>
      <c r="I21" s="17"/>
      <c r="J21" s="28"/>
      <c r="K21" s="28"/>
      <c r="L21" s="28"/>
      <c r="M21" s="28"/>
      <c r="N21" s="28"/>
      <c r="O21" s="28"/>
      <c r="P21" s="28"/>
      <c r="Q21"/>
      <c r="R21"/>
      <c r="S21" s="31"/>
      <c r="T21" s="31"/>
      <c r="U21" s="6"/>
    </row>
    <row r="22" spans="1:22" s="29" customFormat="1" ht="19" x14ac:dyDescent="0.25">
      <c r="A22" s="24"/>
      <c r="B22"/>
      <c r="C22"/>
      <c r="D22"/>
      <c r="E22"/>
      <c r="F22"/>
      <c r="G22"/>
      <c r="H22" s="54"/>
      <c r="I22" s="20"/>
      <c r="J22" s="21"/>
      <c r="K22" s="21"/>
      <c r="L22" s="21"/>
      <c r="M22" s="21"/>
      <c r="N22" s="21"/>
      <c r="O22" s="21"/>
      <c r="P22" s="21"/>
      <c r="Q22"/>
      <c r="R22"/>
      <c r="S22" s="31"/>
      <c r="T22" s="31"/>
      <c r="U22" s="32"/>
    </row>
    <row r="23" spans="1:22" s="29" customFormat="1" ht="19" x14ac:dyDescent="0.25">
      <c r="A23"/>
      <c r="B23"/>
      <c r="C23"/>
      <c r="D23"/>
      <c r="E23"/>
      <c r="F23"/>
      <c r="G23"/>
      <c r="H23" s="54"/>
      <c r="I23" s="20"/>
      <c r="J23" s="21"/>
      <c r="K23" s="21"/>
      <c r="L23" s="21"/>
      <c r="M23" s="21"/>
      <c r="N23" s="21"/>
      <c r="O23" s="21"/>
      <c r="P23" s="21"/>
      <c r="Q23"/>
      <c r="R23"/>
      <c r="S23" s="31"/>
      <c r="T23" s="31"/>
    </row>
    <row r="24" spans="1:22" s="29" customFormat="1" ht="19" x14ac:dyDescent="0.25">
      <c r="H24" s="54"/>
      <c r="I24"/>
      <c r="J24"/>
      <c r="K24"/>
      <c r="L24"/>
      <c r="M24"/>
      <c r="N24"/>
      <c r="O24"/>
      <c r="P24"/>
      <c r="Q24"/>
      <c r="R24"/>
      <c r="S24" s="31"/>
      <c r="T24" s="31"/>
      <c r="U24" s="32"/>
      <c r="V24" s="33"/>
    </row>
    <row r="25" spans="1:22" s="29" customFormat="1" ht="14" customHeight="1" x14ac:dyDescent="0.25">
      <c r="H25" s="54"/>
      <c r="I25" s="17"/>
      <c r="J25" s="28"/>
      <c r="K25" s="28"/>
      <c r="L25" s="28"/>
      <c r="M25" s="28"/>
      <c r="N25" s="28"/>
      <c r="O25" s="28"/>
      <c r="P25" s="28"/>
      <c r="Q25"/>
      <c r="R25"/>
      <c r="S25" s="31"/>
      <c r="T25" s="31"/>
      <c r="U25" s="34"/>
      <c r="V25" s="33"/>
    </row>
    <row r="26" spans="1:22" s="29" customFormat="1" ht="19" x14ac:dyDescent="0.25">
      <c r="A26" s="93" t="s">
        <v>79</v>
      </c>
      <c r="B26" s="93"/>
      <c r="C26" s="93"/>
      <c r="D26" s="93"/>
      <c r="E26" s="93"/>
      <c r="F26" s="93"/>
      <c r="G26" s="96"/>
      <c r="H26" s="54"/>
      <c r="I26" s="20"/>
      <c r="J26" s="21"/>
      <c r="K26" s="21"/>
      <c r="L26" s="21"/>
      <c r="M26" s="21"/>
      <c r="N26" s="21"/>
      <c r="O26" s="21"/>
      <c r="P26" s="21"/>
      <c r="Q26"/>
      <c r="R26"/>
      <c r="S26" s="31"/>
      <c r="T26" s="31"/>
      <c r="U26" s="35"/>
      <c r="V26" s="33"/>
    </row>
    <row r="27" spans="1:22" s="29" customFormat="1" ht="66" customHeight="1" x14ac:dyDescent="0.25">
      <c r="A27" s="95" t="s">
        <v>84</v>
      </c>
      <c r="B27" s="95"/>
      <c r="C27" s="95"/>
      <c r="D27" s="95"/>
      <c r="E27" s="95"/>
      <c r="F27" s="95"/>
      <c r="G27" s="95"/>
      <c r="H27" s="54"/>
      <c r="I27" s="20"/>
      <c r="J27" s="21"/>
      <c r="K27" s="21"/>
      <c r="L27" s="21"/>
      <c r="M27" s="21"/>
      <c r="N27" s="21"/>
      <c r="O27" s="21"/>
      <c r="P27" s="21"/>
      <c r="Q27"/>
      <c r="R27"/>
      <c r="S27" s="31"/>
      <c r="T27" s="31"/>
      <c r="U27" s="35"/>
      <c r="V27" s="33"/>
    </row>
    <row r="28" spans="1:22" s="29" customFormat="1" ht="19" customHeight="1" x14ac:dyDescent="0.25">
      <c r="H28" s="54"/>
      <c r="I28" s="22"/>
      <c r="J28" s="23"/>
      <c r="K28" s="23"/>
      <c r="L28" s="23"/>
      <c r="M28" s="23"/>
      <c r="N28" s="23"/>
      <c r="O28" s="23"/>
      <c r="P28" s="23"/>
      <c r="Q28"/>
      <c r="R28"/>
      <c r="S28" s="31"/>
      <c r="T28" s="31"/>
      <c r="U28" s="36"/>
      <c r="V28" s="33"/>
    </row>
    <row r="29" spans="1:22" s="29" customFormat="1" ht="17" customHeight="1" x14ac:dyDescent="0.25">
      <c r="H29" s="54"/>
      <c r="I29" s="54"/>
      <c r="J29" s="54"/>
      <c r="K29" s="54"/>
      <c r="L29" s="54"/>
      <c r="M29" s="54"/>
      <c r="N29" s="54"/>
      <c r="O29" s="54"/>
      <c r="P29" s="54"/>
      <c r="Q29" s="54"/>
      <c r="R29" s="50"/>
      <c r="S29" s="31"/>
      <c r="T29" s="31"/>
    </row>
    <row r="30" spans="1:22" x14ac:dyDescent="0.2">
      <c r="A30"/>
      <c r="B30"/>
      <c r="C30"/>
      <c r="D30"/>
      <c r="E30"/>
      <c r="F30"/>
      <c r="G30"/>
      <c r="H30" s="48"/>
      <c r="I30" s="48"/>
      <c r="J30" s="48"/>
      <c r="K30" s="48"/>
      <c r="L30" s="48"/>
      <c r="M30" s="48"/>
      <c r="N30" s="48"/>
      <c r="O30" s="48"/>
      <c r="P30" s="48"/>
      <c r="Q30" s="48"/>
      <c r="R30" s="51"/>
      <c r="S30" s="16"/>
      <c r="T30" s="16"/>
      <c r="U30" s="16"/>
      <c r="V30" s="16"/>
    </row>
    <row r="31" spans="1:22" ht="17" x14ac:dyDescent="0.2">
      <c r="A31"/>
      <c r="B31"/>
      <c r="C31"/>
      <c r="D31" s="37" t="s">
        <v>8</v>
      </c>
      <c r="E31"/>
      <c r="F31"/>
      <c r="G31"/>
      <c r="H31" s="48"/>
      <c r="I31" s="48"/>
      <c r="J31" s="48"/>
      <c r="K31" s="48"/>
      <c r="L31" s="48"/>
      <c r="M31" s="48"/>
      <c r="N31" s="48"/>
      <c r="O31" s="48"/>
      <c r="P31" s="48"/>
      <c r="Q31" s="48"/>
      <c r="R31" s="51"/>
      <c r="S31" s="16"/>
      <c r="T31" s="16"/>
      <c r="U31" s="16"/>
      <c r="V31" s="16"/>
    </row>
    <row r="32" spans="1:22" x14ac:dyDescent="0.2">
      <c r="A32" s="93" t="s">
        <v>9</v>
      </c>
      <c r="B32" s="94"/>
      <c r="C32" s="94"/>
      <c r="D32" s="94"/>
      <c r="E32" s="94"/>
      <c r="F32" s="94"/>
      <c r="G32" s="94"/>
      <c r="H32" s="48"/>
      <c r="I32" s="48"/>
      <c r="J32" s="48"/>
      <c r="K32" s="48"/>
      <c r="L32" s="48"/>
      <c r="M32" s="48"/>
      <c r="N32" s="48"/>
      <c r="O32" s="48"/>
      <c r="P32" s="48"/>
      <c r="Q32" s="48"/>
      <c r="R32" s="51"/>
      <c r="S32" s="16"/>
      <c r="T32" s="16"/>
      <c r="U32" s="16"/>
      <c r="V32" s="16"/>
    </row>
    <row r="33" spans="1:22" x14ac:dyDescent="0.2">
      <c r="A33" s="102" t="s">
        <v>87</v>
      </c>
      <c r="B33" s="102"/>
      <c r="C33" s="102"/>
      <c r="D33" s="102"/>
      <c r="E33" s="102"/>
      <c r="F33" s="102"/>
      <c r="G33" s="102"/>
      <c r="H33" s="48"/>
      <c r="I33" s="48"/>
      <c r="J33" s="48"/>
      <c r="K33" s="48"/>
      <c r="L33" s="48"/>
      <c r="M33" s="48"/>
      <c r="N33" s="48"/>
      <c r="O33" s="48"/>
      <c r="P33" s="48"/>
      <c r="Q33" s="48"/>
      <c r="R33" s="51"/>
      <c r="S33" s="16"/>
      <c r="T33" s="16"/>
      <c r="U33" s="16"/>
      <c r="V33" s="16"/>
    </row>
    <row r="34" spans="1:22" x14ac:dyDescent="0.2">
      <c r="A34" s="102"/>
      <c r="B34" s="102"/>
      <c r="C34" s="102"/>
      <c r="D34" s="102"/>
      <c r="E34" s="102"/>
      <c r="F34" s="102"/>
      <c r="G34" s="102"/>
      <c r="H34" s="48"/>
      <c r="I34" s="48"/>
      <c r="J34" s="48"/>
      <c r="K34" s="48"/>
      <c r="L34" s="48"/>
      <c r="M34" s="48"/>
      <c r="N34" s="48"/>
      <c r="O34" s="48"/>
      <c r="P34" s="48"/>
      <c r="Q34" s="48"/>
      <c r="R34" s="51"/>
      <c r="S34" s="16"/>
      <c r="T34" s="16"/>
      <c r="U34" s="16"/>
      <c r="V34" s="16"/>
    </row>
    <row r="35" spans="1:22" x14ac:dyDescent="0.2">
      <c r="A35" s="102"/>
      <c r="B35" s="102"/>
      <c r="C35" s="102"/>
      <c r="D35" s="102"/>
      <c r="E35" s="102"/>
      <c r="F35" s="102"/>
      <c r="G35" s="102"/>
      <c r="H35" s="48"/>
      <c r="I35" s="48"/>
      <c r="J35" s="48"/>
      <c r="K35" s="48"/>
      <c r="L35" s="48"/>
      <c r="M35" s="48"/>
      <c r="N35" s="48"/>
      <c r="O35" s="48"/>
      <c r="P35" s="48"/>
      <c r="Q35" s="48"/>
      <c r="R35" s="51"/>
      <c r="S35" s="16"/>
      <c r="T35" s="16"/>
      <c r="U35" s="16"/>
      <c r="V35" s="16"/>
    </row>
    <row r="36" spans="1:22" x14ac:dyDescent="0.2">
      <c r="A36" s="102"/>
      <c r="B36" s="102"/>
      <c r="C36" s="102"/>
      <c r="D36" s="102"/>
      <c r="E36" s="102"/>
      <c r="F36" s="102"/>
      <c r="G36" s="102"/>
      <c r="H36" s="48"/>
      <c r="I36" s="48"/>
      <c r="J36" s="48"/>
      <c r="K36" s="48"/>
      <c r="L36" s="48"/>
      <c r="M36" s="48"/>
      <c r="N36" s="48"/>
      <c r="O36" s="48"/>
      <c r="P36" s="48"/>
      <c r="Q36" s="48"/>
      <c r="R36" s="51"/>
      <c r="S36" s="16"/>
      <c r="T36" s="16"/>
      <c r="U36" s="16"/>
      <c r="V36" s="16"/>
    </row>
    <row r="37" spans="1:22" x14ac:dyDescent="0.2">
      <c r="A37" s="102"/>
      <c r="B37" s="102"/>
      <c r="C37" s="102"/>
      <c r="D37" s="102"/>
      <c r="E37" s="102"/>
      <c r="F37" s="102"/>
      <c r="G37" s="102"/>
      <c r="H37" s="48"/>
      <c r="I37" s="48"/>
      <c r="J37" s="48"/>
      <c r="K37" s="48"/>
      <c r="L37" s="48"/>
      <c r="M37" s="48"/>
      <c r="N37" s="48"/>
      <c r="O37" s="48"/>
      <c r="P37" s="48"/>
      <c r="Q37" s="48"/>
      <c r="R37" s="51"/>
      <c r="S37" s="16"/>
      <c r="T37" s="16"/>
      <c r="U37" s="16"/>
      <c r="V37" s="16"/>
    </row>
    <row r="38" spans="1:22" x14ac:dyDescent="0.2">
      <c r="A38" s="102"/>
      <c r="B38" s="102"/>
      <c r="C38" s="102"/>
      <c r="D38" s="102"/>
      <c r="E38" s="102"/>
      <c r="F38" s="102"/>
      <c r="G38" s="102"/>
      <c r="H38" s="48"/>
      <c r="I38" s="48"/>
      <c r="J38" s="48"/>
      <c r="K38" s="48"/>
      <c r="L38" s="48"/>
      <c r="M38" s="48"/>
      <c r="N38" s="48"/>
      <c r="O38" s="48"/>
      <c r="P38" s="48"/>
      <c r="Q38" s="48"/>
      <c r="R38" s="51"/>
      <c r="S38" s="16"/>
      <c r="T38" s="16"/>
      <c r="U38" s="16"/>
      <c r="V38" s="16"/>
    </row>
    <row r="39" spans="1:22" x14ac:dyDescent="0.2">
      <c r="A39" s="102"/>
      <c r="B39" s="102"/>
      <c r="C39" s="102"/>
      <c r="D39" s="102"/>
      <c r="E39" s="102"/>
      <c r="F39" s="102"/>
      <c r="G39" s="102"/>
      <c r="H39" s="48"/>
      <c r="I39" s="48"/>
      <c r="J39" s="48"/>
      <c r="K39" s="48"/>
      <c r="L39" s="48"/>
      <c r="M39" s="48"/>
      <c r="N39" s="48"/>
      <c r="O39" s="48"/>
      <c r="P39" s="48"/>
      <c r="Q39" s="48"/>
      <c r="R39" s="51"/>
      <c r="S39" s="16"/>
      <c r="T39" s="16"/>
      <c r="U39" s="16"/>
      <c r="V39" s="16"/>
    </row>
    <row r="40" spans="1:22" x14ac:dyDescent="0.2">
      <c r="A40" s="102"/>
      <c r="B40" s="102"/>
      <c r="C40" s="102"/>
      <c r="D40" s="102"/>
      <c r="E40" s="102"/>
      <c r="F40" s="102"/>
      <c r="G40" s="102"/>
      <c r="H40" s="48"/>
      <c r="I40" s="48"/>
      <c r="J40" s="48"/>
      <c r="K40" s="48"/>
      <c r="L40" s="48"/>
      <c r="M40" s="48"/>
      <c r="N40" s="48"/>
      <c r="O40" s="48"/>
      <c r="P40" s="48"/>
      <c r="Q40" s="48"/>
      <c r="R40" s="51"/>
      <c r="S40" s="16"/>
      <c r="T40" s="16"/>
      <c r="U40" s="16"/>
      <c r="V40" s="16"/>
    </row>
    <row r="41" spans="1:22" x14ac:dyDescent="0.2">
      <c r="A41"/>
      <c r="B41"/>
      <c r="C41"/>
      <c r="D41"/>
      <c r="E41"/>
      <c r="F41"/>
      <c r="G41"/>
      <c r="H41" s="48"/>
      <c r="I41" s="48"/>
      <c r="J41" s="48"/>
      <c r="K41" s="48"/>
      <c r="L41" s="48"/>
      <c r="M41" s="48"/>
      <c r="N41" s="48"/>
      <c r="O41" s="48"/>
      <c r="P41" s="48"/>
      <c r="Q41" s="48"/>
      <c r="R41" s="51"/>
      <c r="S41" s="16"/>
      <c r="T41" s="16"/>
      <c r="U41" s="16"/>
      <c r="V41" s="16"/>
    </row>
    <row r="42" spans="1:22" x14ac:dyDescent="0.2">
      <c r="A42" s="103" t="s">
        <v>10</v>
      </c>
      <c r="B42" s="94"/>
      <c r="C42" s="37"/>
      <c r="D42" s="37"/>
      <c r="E42" s="37"/>
      <c r="F42" s="37"/>
      <c r="G42" s="37"/>
      <c r="H42" s="48"/>
      <c r="I42" s="48"/>
      <c r="J42" s="48"/>
      <c r="K42" s="48"/>
      <c r="L42" s="48"/>
      <c r="M42" s="48"/>
      <c r="N42" s="48"/>
      <c r="O42" s="48"/>
      <c r="P42" s="48"/>
      <c r="Q42" s="48"/>
      <c r="R42" s="51"/>
      <c r="S42" s="16"/>
      <c r="T42" s="16"/>
      <c r="U42" s="16"/>
      <c r="V42" s="16"/>
    </row>
    <row r="43" spans="1:22" x14ac:dyDescent="0.2">
      <c r="A43" s="104" t="s">
        <v>11</v>
      </c>
      <c r="B43" s="104"/>
      <c r="C43" s="104"/>
      <c r="D43" s="104"/>
      <c r="E43" s="104"/>
      <c r="F43" s="104"/>
      <c r="G43" s="104"/>
      <c r="H43" s="48"/>
      <c r="I43" s="48"/>
      <c r="J43" s="48"/>
      <c r="K43" s="48"/>
      <c r="L43" s="48"/>
      <c r="M43" s="48"/>
      <c r="N43" s="48"/>
      <c r="O43" s="48"/>
      <c r="P43" s="48"/>
      <c r="Q43" s="48"/>
      <c r="R43" s="51"/>
      <c r="S43" s="16"/>
      <c r="T43" s="16"/>
      <c r="U43" s="16"/>
      <c r="V43" s="16"/>
    </row>
    <row r="44" spans="1:22" x14ac:dyDescent="0.2">
      <c r="A44" s="104"/>
      <c r="B44" s="104"/>
      <c r="C44" s="104"/>
      <c r="D44" s="104"/>
      <c r="E44" s="104"/>
      <c r="F44" s="104"/>
      <c r="G44" s="104"/>
      <c r="H44" s="48"/>
      <c r="I44" s="48"/>
      <c r="J44" s="48"/>
      <c r="K44" s="48"/>
      <c r="L44" s="48"/>
      <c r="M44" s="48"/>
      <c r="N44" s="48"/>
      <c r="O44" s="48"/>
      <c r="P44" s="48"/>
      <c r="Q44" s="48"/>
      <c r="R44" s="51"/>
      <c r="S44" s="16"/>
      <c r="T44" s="16"/>
      <c r="U44" s="16"/>
      <c r="V44" s="16"/>
    </row>
    <row r="45" spans="1:22" x14ac:dyDescent="0.2">
      <c r="A45" s="104"/>
      <c r="B45" s="104"/>
      <c r="C45" s="104"/>
      <c r="D45" s="104"/>
      <c r="E45" s="104"/>
      <c r="F45" s="104"/>
      <c r="G45" s="104"/>
      <c r="H45" s="48"/>
      <c r="I45" s="48"/>
      <c r="J45" s="48"/>
      <c r="K45" s="48"/>
      <c r="L45" s="48"/>
      <c r="M45" s="48"/>
      <c r="N45" s="48"/>
      <c r="O45" s="48"/>
      <c r="P45" s="48"/>
      <c r="Q45" s="48"/>
      <c r="R45" s="51"/>
      <c r="S45" s="16"/>
      <c r="T45" s="16"/>
      <c r="U45" s="16"/>
      <c r="V45" s="16"/>
    </row>
    <row r="46" spans="1:22" x14ac:dyDescent="0.2">
      <c r="A46" s="38" t="s">
        <v>12</v>
      </c>
      <c r="B46"/>
      <c r="C46"/>
      <c r="D46"/>
      <c r="E46"/>
      <c r="F46"/>
      <c r="G46"/>
      <c r="H46" s="48"/>
      <c r="I46" s="48"/>
      <c r="J46" s="48"/>
      <c r="K46" s="48"/>
      <c r="L46" s="48"/>
      <c r="M46" s="48"/>
      <c r="N46" s="48"/>
      <c r="O46" s="48"/>
      <c r="P46" s="48"/>
      <c r="Q46" s="48"/>
      <c r="R46" s="51"/>
      <c r="S46" s="16"/>
      <c r="T46" s="16"/>
      <c r="U46" s="16"/>
      <c r="V46" s="16"/>
    </row>
    <row r="47" spans="1:22" x14ac:dyDescent="0.2">
      <c r="A47" s="35" t="s">
        <v>13</v>
      </c>
      <c r="B47"/>
      <c r="C47"/>
      <c r="D47"/>
      <c r="E47"/>
      <c r="F47"/>
      <c r="G47"/>
      <c r="H47" s="48"/>
      <c r="I47" s="48"/>
      <c r="J47" s="48"/>
      <c r="K47" s="48"/>
      <c r="L47" s="48"/>
      <c r="M47" s="48"/>
      <c r="N47" s="48"/>
      <c r="O47" s="48"/>
      <c r="P47" s="48"/>
      <c r="Q47" s="48"/>
      <c r="R47" s="51"/>
      <c r="S47" s="16"/>
      <c r="T47" s="16"/>
      <c r="U47" s="16"/>
      <c r="V47" s="16"/>
    </row>
    <row r="48" spans="1:22" x14ac:dyDescent="0.2">
      <c r="A48" s="35" t="s">
        <v>14</v>
      </c>
      <c r="B48"/>
      <c r="C48"/>
      <c r="D48"/>
      <c r="E48"/>
      <c r="F48"/>
      <c r="G48"/>
      <c r="H48" s="48"/>
      <c r="I48" s="48"/>
      <c r="J48" s="48"/>
      <c r="K48" s="48"/>
      <c r="L48" s="48"/>
      <c r="M48" s="48"/>
      <c r="N48" s="48"/>
      <c r="O48" s="48"/>
      <c r="P48" s="48"/>
      <c r="Q48" s="48"/>
      <c r="R48" s="51"/>
      <c r="S48" s="16"/>
      <c r="T48" s="16"/>
      <c r="U48" s="16"/>
      <c r="V48" s="16"/>
    </row>
    <row r="49" spans="1:22" x14ac:dyDescent="0.2">
      <c r="A49"/>
      <c r="B49"/>
      <c r="C49"/>
      <c r="D49"/>
      <c r="E49"/>
      <c r="F49"/>
      <c r="G49"/>
      <c r="H49" s="48"/>
      <c r="I49" s="48"/>
      <c r="J49" s="48"/>
      <c r="K49" s="48"/>
      <c r="L49" s="48"/>
      <c r="M49" s="48"/>
      <c r="N49" s="48"/>
      <c r="O49" s="48"/>
      <c r="P49" s="48"/>
      <c r="Q49" s="48"/>
      <c r="R49" s="51"/>
      <c r="S49" s="16"/>
      <c r="T49" s="16"/>
      <c r="U49" s="16"/>
      <c r="V49" s="16"/>
    </row>
    <row r="50" spans="1:22" x14ac:dyDescent="0.2">
      <c r="A50"/>
      <c r="B50"/>
      <c r="C50"/>
      <c r="D50"/>
      <c r="E50"/>
      <c r="F50"/>
      <c r="G50"/>
      <c r="H50" s="48"/>
      <c r="I50" s="48"/>
      <c r="J50" s="48"/>
      <c r="K50" s="48"/>
      <c r="L50" s="48"/>
      <c r="M50" s="48"/>
      <c r="N50" s="48"/>
      <c r="O50" s="48"/>
      <c r="P50" s="48"/>
      <c r="Q50" s="48"/>
      <c r="R50" s="51"/>
      <c r="S50" s="16"/>
      <c r="T50" s="16"/>
      <c r="U50" s="16"/>
      <c r="V50" s="16"/>
    </row>
    <row r="51" spans="1:22" x14ac:dyDescent="0.2">
      <c r="A51" s="102" t="s">
        <v>15</v>
      </c>
      <c r="B51" s="102"/>
      <c r="C51" s="102"/>
      <c r="D51" s="102"/>
      <c r="E51" s="102"/>
      <c r="F51" s="102"/>
      <c r="G51" s="102"/>
      <c r="H51" s="48"/>
      <c r="I51" s="48"/>
      <c r="J51" s="48"/>
      <c r="K51" s="48"/>
      <c r="L51" s="48"/>
      <c r="M51" s="48"/>
      <c r="N51" s="48"/>
      <c r="O51" s="48"/>
      <c r="P51" s="48"/>
      <c r="Q51" s="48"/>
      <c r="R51" s="51"/>
      <c r="S51" s="16"/>
      <c r="T51" s="16"/>
      <c r="U51" s="16"/>
      <c r="V51" s="16"/>
    </row>
    <row r="52" spans="1:22" x14ac:dyDescent="0.2">
      <c r="A52" s="102"/>
      <c r="B52" s="102"/>
      <c r="C52" s="102"/>
      <c r="D52" s="102"/>
      <c r="E52" s="102"/>
      <c r="F52" s="102"/>
      <c r="G52" s="102"/>
      <c r="H52" s="48"/>
      <c r="I52" s="48"/>
      <c r="J52" s="48"/>
      <c r="K52" s="48"/>
      <c r="L52" s="48"/>
      <c r="M52" s="48"/>
      <c r="N52" s="48"/>
      <c r="O52" s="48"/>
      <c r="P52" s="48"/>
      <c r="Q52" s="48"/>
      <c r="R52" s="51"/>
      <c r="S52" s="16"/>
      <c r="T52" s="16"/>
      <c r="U52" s="16"/>
      <c r="V52" s="16"/>
    </row>
    <row r="53" spans="1:22" x14ac:dyDescent="0.2">
      <c r="A53" s="102"/>
      <c r="B53" s="102"/>
      <c r="C53" s="102"/>
      <c r="D53" s="102"/>
      <c r="E53" s="102"/>
      <c r="F53" s="102"/>
      <c r="G53" s="102"/>
      <c r="H53" s="48"/>
      <c r="I53" s="48"/>
      <c r="J53" s="48"/>
      <c r="K53" s="48"/>
      <c r="L53" s="48"/>
      <c r="M53" s="48"/>
      <c r="N53" s="48"/>
      <c r="O53" s="48"/>
      <c r="P53" s="48"/>
      <c r="Q53" s="48"/>
      <c r="R53" s="51"/>
      <c r="S53" s="16"/>
      <c r="T53" s="16"/>
      <c r="U53" s="16"/>
      <c r="V53" s="16"/>
    </row>
    <row r="54" spans="1:22" x14ac:dyDescent="0.2">
      <c r="A54" s="102"/>
      <c r="B54" s="102"/>
      <c r="C54" s="102"/>
      <c r="D54" s="102"/>
      <c r="E54" s="102"/>
      <c r="F54" s="102"/>
      <c r="G54" s="102"/>
      <c r="H54" s="48"/>
      <c r="I54" s="48"/>
      <c r="J54" s="48"/>
      <c r="K54" s="48"/>
      <c r="L54" s="48"/>
      <c r="M54" s="48"/>
      <c r="N54" s="48"/>
      <c r="O54" s="48"/>
      <c r="P54" s="48"/>
      <c r="Q54" s="48"/>
      <c r="R54" s="51"/>
      <c r="S54" s="16"/>
      <c r="T54" s="16"/>
      <c r="U54" s="16"/>
      <c r="V54" s="16"/>
    </row>
    <row r="55" spans="1:22" x14ac:dyDescent="0.2">
      <c r="A55" s="102"/>
      <c r="B55" s="102"/>
      <c r="C55" s="102"/>
      <c r="D55" s="102"/>
      <c r="E55" s="102"/>
      <c r="F55" s="102"/>
      <c r="G55" s="102"/>
      <c r="H55" s="48"/>
      <c r="I55" s="48"/>
      <c r="J55" s="48"/>
      <c r="K55" s="48"/>
      <c r="L55" s="48"/>
      <c r="M55" s="48"/>
      <c r="N55" s="48"/>
      <c r="O55" s="48"/>
      <c r="P55" s="48"/>
      <c r="Q55" s="48"/>
      <c r="R55" s="51"/>
      <c r="S55" s="16"/>
      <c r="T55" s="16"/>
      <c r="U55" s="16"/>
      <c r="V55" s="16"/>
    </row>
    <row r="56" spans="1:22" x14ac:dyDescent="0.2">
      <c r="A56"/>
      <c r="B56"/>
      <c r="C56"/>
      <c r="D56"/>
      <c r="E56"/>
      <c r="F56"/>
      <c r="G56"/>
      <c r="H56" s="48"/>
      <c r="I56" s="48"/>
      <c r="J56" s="48"/>
      <c r="K56" s="48"/>
      <c r="L56" s="48"/>
      <c r="M56" s="48"/>
      <c r="N56" s="48"/>
      <c r="O56" s="48"/>
      <c r="P56" s="48"/>
      <c r="Q56" s="48"/>
      <c r="R56" s="51"/>
      <c r="S56" s="16"/>
      <c r="T56" s="16"/>
      <c r="U56" s="16"/>
      <c r="V56" s="16"/>
    </row>
    <row r="57" spans="1:22" x14ac:dyDescent="0.2">
      <c r="A57" s="35" t="s">
        <v>85</v>
      </c>
      <c r="B57"/>
      <c r="C57"/>
      <c r="D57"/>
      <c r="E57"/>
      <c r="F57"/>
      <c r="G57"/>
      <c r="H57" s="48"/>
      <c r="I57" s="48"/>
      <c r="J57" s="48"/>
      <c r="K57" s="48"/>
      <c r="L57" s="48"/>
      <c r="M57" s="48"/>
      <c r="N57" s="48"/>
      <c r="O57" s="48"/>
      <c r="P57" s="48"/>
      <c r="Q57" s="48"/>
      <c r="R57" s="51"/>
      <c r="S57" s="16"/>
      <c r="T57" s="16"/>
      <c r="U57" s="16"/>
      <c r="V57" s="16"/>
    </row>
    <row r="58" spans="1:22" x14ac:dyDescent="0.2">
      <c r="D58" s="39"/>
      <c r="E58" s="40"/>
      <c r="F58" s="16"/>
      <c r="G58" s="49"/>
      <c r="H58" s="48"/>
      <c r="I58" s="51"/>
      <c r="J58" s="16"/>
      <c r="K58" s="16"/>
      <c r="L58" s="16"/>
      <c r="M58" s="16"/>
      <c r="N58" s="16"/>
      <c r="O58" s="16"/>
      <c r="P58" s="16"/>
      <c r="Q58" s="16"/>
      <c r="R58" s="16"/>
      <c r="S58" s="16"/>
      <c r="T58" s="16"/>
      <c r="U58" s="16"/>
      <c r="V58" s="16"/>
    </row>
    <row r="59" spans="1:22" x14ac:dyDescent="0.2">
      <c r="D59" s="39"/>
      <c r="E59" s="40"/>
      <c r="F59" s="16"/>
      <c r="G59" s="49"/>
      <c r="H59" s="48"/>
      <c r="I59" s="51"/>
      <c r="J59" s="16"/>
      <c r="K59" s="16"/>
      <c r="L59" s="16"/>
      <c r="M59" s="16"/>
      <c r="N59" s="16"/>
      <c r="O59" s="16"/>
      <c r="P59" s="16"/>
      <c r="Q59" s="16"/>
      <c r="R59" s="16"/>
      <c r="S59" s="16"/>
      <c r="T59" s="16"/>
      <c r="U59" s="16"/>
      <c r="V59" s="16"/>
    </row>
    <row r="60" spans="1:22" x14ac:dyDescent="0.2">
      <c r="D60" s="39"/>
      <c r="E60" s="40"/>
      <c r="F60" s="16"/>
      <c r="G60" s="49"/>
      <c r="H60" s="48"/>
      <c r="I60" s="51"/>
      <c r="J60" s="16"/>
      <c r="K60" s="16"/>
      <c r="L60" s="16"/>
      <c r="M60" s="16"/>
      <c r="N60" s="16"/>
      <c r="O60" s="16"/>
      <c r="P60" s="16"/>
      <c r="Q60" s="16"/>
      <c r="R60" s="16"/>
      <c r="S60" s="16"/>
      <c r="T60" s="16"/>
      <c r="U60" s="16"/>
      <c r="V60" s="16"/>
    </row>
    <row r="61" spans="1:22" x14ac:dyDescent="0.2">
      <c r="D61" s="39"/>
      <c r="E61" s="40"/>
      <c r="F61" s="16"/>
      <c r="G61" s="49"/>
      <c r="H61" s="48"/>
      <c r="I61" s="51"/>
      <c r="J61" s="16"/>
      <c r="K61" s="16"/>
      <c r="L61" s="16"/>
      <c r="M61" s="16"/>
      <c r="N61" s="16"/>
      <c r="O61" s="16"/>
      <c r="P61" s="16"/>
      <c r="Q61" s="16"/>
      <c r="R61" s="16"/>
      <c r="S61" s="16"/>
      <c r="T61" s="16"/>
      <c r="U61" s="16"/>
      <c r="V61" s="16"/>
    </row>
    <row r="62" spans="1:22" x14ac:dyDescent="0.2">
      <c r="D62" s="39"/>
      <c r="E62" s="40"/>
      <c r="F62" s="16"/>
      <c r="G62" s="49"/>
      <c r="H62" s="48"/>
      <c r="I62" s="51"/>
      <c r="J62" s="16"/>
      <c r="K62" s="16"/>
      <c r="L62" s="16"/>
      <c r="M62" s="16"/>
      <c r="N62" s="16"/>
      <c r="O62" s="16"/>
      <c r="P62" s="16"/>
      <c r="Q62" s="16"/>
      <c r="R62" s="16"/>
      <c r="S62" s="16"/>
      <c r="T62" s="16"/>
      <c r="U62" s="16"/>
      <c r="V62" s="16"/>
    </row>
    <row r="63" spans="1:22" x14ac:dyDescent="0.2">
      <c r="D63" s="39"/>
      <c r="E63" s="40"/>
      <c r="F63" s="16"/>
      <c r="G63" s="49"/>
      <c r="H63" s="48"/>
      <c r="I63" s="51"/>
      <c r="J63" s="16"/>
      <c r="K63" s="16"/>
      <c r="L63" s="16"/>
      <c r="M63" s="16"/>
      <c r="N63" s="16"/>
      <c r="O63" s="16"/>
      <c r="P63" s="16"/>
      <c r="Q63" s="16"/>
      <c r="R63" s="16"/>
      <c r="S63" s="16"/>
      <c r="T63" s="16"/>
      <c r="U63" s="16"/>
      <c r="V63" s="16"/>
    </row>
    <row r="64" spans="1:22" x14ac:dyDescent="0.2">
      <c r="D64" s="39"/>
      <c r="E64" s="40"/>
      <c r="F64" s="16"/>
      <c r="G64" s="49"/>
      <c r="H64" s="48"/>
      <c r="I64" s="51"/>
      <c r="J64" s="16"/>
      <c r="K64" s="16"/>
      <c r="L64" s="16"/>
      <c r="M64" s="16"/>
      <c r="N64" s="16"/>
      <c r="O64" s="16"/>
      <c r="P64" s="16"/>
      <c r="Q64" s="16"/>
      <c r="R64" s="16"/>
      <c r="S64" s="16"/>
      <c r="T64" s="16"/>
      <c r="U64" s="16"/>
      <c r="V64" s="16"/>
    </row>
    <row r="65" spans="4:22" x14ac:dyDescent="0.2">
      <c r="D65" s="39"/>
      <c r="E65" s="40"/>
      <c r="F65" s="16"/>
      <c r="G65" s="49"/>
      <c r="H65" s="48"/>
      <c r="I65" s="51"/>
      <c r="J65" s="16"/>
      <c r="K65" s="16"/>
      <c r="L65" s="16"/>
      <c r="M65" s="16"/>
      <c r="N65" s="16"/>
      <c r="O65" s="16"/>
      <c r="P65" s="16"/>
      <c r="Q65" s="16"/>
      <c r="R65" s="16"/>
      <c r="S65" s="16"/>
      <c r="T65" s="16"/>
      <c r="U65" s="16"/>
      <c r="V65" s="16"/>
    </row>
    <row r="66" spans="4:22" x14ac:dyDescent="0.2">
      <c r="D66" s="39"/>
      <c r="E66" s="40"/>
      <c r="F66" s="16"/>
      <c r="G66" s="49"/>
      <c r="H66" s="48"/>
      <c r="I66" s="51"/>
      <c r="J66" s="16"/>
      <c r="K66" s="16"/>
      <c r="L66" s="16"/>
      <c r="M66" s="16"/>
      <c r="N66" s="16"/>
      <c r="O66" s="16"/>
      <c r="P66" s="16"/>
      <c r="Q66" s="16"/>
      <c r="R66" s="16"/>
      <c r="S66" s="16"/>
      <c r="T66" s="16"/>
      <c r="U66" s="16"/>
      <c r="V66" s="16"/>
    </row>
    <row r="67" spans="4:22" x14ac:dyDescent="0.2">
      <c r="D67" s="39"/>
      <c r="E67" s="40"/>
      <c r="F67" s="16"/>
      <c r="G67" s="49"/>
      <c r="H67" s="48"/>
      <c r="I67" s="51"/>
      <c r="J67" s="16"/>
      <c r="K67" s="16"/>
      <c r="L67" s="16"/>
      <c r="M67" s="16"/>
      <c r="N67" s="16"/>
      <c r="O67" s="16"/>
      <c r="P67" s="16"/>
      <c r="Q67" s="16"/>
      <c r="R67" s="16"/>
      <c r="S67" s="16"/>
      <c r="T67" s="16"/>
      <c r="U67" s="16"/>
      <c r="V67" s="16"/>
    </row>
    <row r="68" spans="4:22" x14ac:dyDescent="0.2">
      <c r="D68" s="39"/>
      <c r="E68" s="40"/>
      <c r="F68" s="16"/>
      <c r="G68" s="49"/>
      <c r="H68" s="48"/>
      <c r="I68" s="51"/>
      <c r="J68" s="16"/>
      <c r="K68" s="16"/>
      <c r="L68" s="16"/>
      <c r="M68" s="16"/>
      <c r="N68" s="16"/>
      <c r="O68" s="16"/>
      <c r="P68" s="16"/>
      <c r="Q68" s="16"/>
      <c r="R68" s="16"/>
      <c r="S68" s="16"/>
      <c r="T68" s="16"/>
      <c r="U68" s="16"/>
      <c r="V68" s="16"/>
    </row>
    <row r="69" spans="4:22" x14ac:dyDescent="0.2">
      <c r="D69" s="39"/>
      <c r="E69" s="40"/>
      <c r="F69" s="16"/>
      <c r="G69" s="49"/>
      <c r="H69" s="48"/>
      <c r="I69" s="51"/>
      <c r="J69" s="16"/>
      <c r="K69" s="16"/>
      <c r="L69" s="16"/>
      <c r="M69" s="16"/>
      <c r="N69" s="16"/>
      <c r="O69" s="16"/>
      <c r="P69" s="16"/>
      <c r="Q69" s="16"/>
      <c r="R69" s="16"/>
      <c r="S69" s="16"/>
      <c r="T69" s="16"/>
      <c r="U69" s="16"/>
      <c r="V69" s="16"/>
    </row>
    <row r="70" spans="4:22" x14ac:dyDescent="0.2">
      <c r="D70" s="39"/>
      <c r="E70" s="40"/>
      <c r="F70" s="16"/>
      <c r="G70" s="49"/>
      <c r="H70" s="48"/>
      <c r="I70" s="51"/>
      <c r="J70" s="16"/>
      <c r="K70" s="16"/>
      <c r="L70" s="16"/>
      <c r="M70" s="16"/>
      <c r="N70" s="16"/>
      <c r="O70" s="16"/>
      <c r="P70" s="16"/>
      <c r="Q70" s="16"/>
      <c r="R70" s="16"/>
      <c r="S70" s="16"/>
      <c r="T70" s="16"/>
      <c r="U70" s="16"/>
      <c r="V70" s="16"/>
    </row>
    <row r="71" spans="4:22" x14ac:dyDescent="0.2">
      <c r="D71" s="39"/>
      <c r="E71" s="40"/>
      <c r="F71" s="16"/>
      <c r="G71" s="49"/>
      <c r="H71" s="48"/>
      <c r="I71" s="51"/>
      <c r="J71" s="16"/>
      <c r="K71" s="16"/>
      <c r="L71" s="16"/>
      <c r="M71" s="16"/>
      <c r="N71" s="16"/>
      <c r="O71" s="16"/>
      <c r="P71" s="16"/>
      <c r="Q71" s="16"/>
      <c r="R71" s="16"/>
      <c r="S71" s="16"/>
      <c r="T71" s="16"/>
      <c r="U71" s="16"/>
      <c r="V71" s="16"/>
    </row>
    <row r="72" spans="4:22" x14ac:dyDescent="0.2">
      <c r="D72" s="39"/>
      <c r="E72" s="40"/>
      <c r="F72" s="16"/>
      <c r="G72" s="49"/>
      <c r="H72" s="48"/>
      <c r="I72" s="51"/>
      <c r="J72" s="16"/>
      <c r="K72" s="16"/>
      <c r="L72" s="16"/>
      <c r="M72" s="16"/>
      <c r="N72" s="16"/>
      <c r="O72" s="16"/>
      <c r="P72" s="16"/>
      <c r="Q72" s="16"/>
      <c r="R72" s="16"/>
      <c r="S72" s="16"/>
      <c r="T72" s="16"/>
      <c r="U72" s="16"/>
      <c r="V72" s="16"/>
    </row>
    <row r="73" spans="4:22" x14ac:dyDescent="0.2">
      <c r="D73" s="39"/>
      <c r="E73" s="40"/>
      <c r="F73" s="16"/>
      <c r="G73" s="49"/>
      <c r="H73" s="48"/>
      <c r="I73" s="51"/>
      <c r="J73" s="16"/>
      <c r="K73" s="16"/>
      <c r="L73" s="16"/>
      <c r="M73" s="16"/>
      <c r="N73" s="16"/>
      <c r="O73" s="16"/>
      <c r="P73" s="16"/>
      <c r="Q73" s="16"/>
      <c r="R73" s="16"/>
      <c r="S73" s="16"/>
      <c r="T73" s="16"/>
      <c r="U73" s="16"/>
      <c r="V73" s="16"/>
    </row>
    <row r="74" spans="4:22" x14ac:dyDescent="0.2">
      <c r="D74" s="39"/>
      <c r="E74" s="40"/>
      <c r="F74" s="16"/>
      <c r="G74" s="49"/>
      <c r="H74" s="48"/>
      <c r="I74" s="51"/>
      <c r="J74" s="16"/>
      <c r="K74" s="16"/>
      <c r="L74" s="16"/>
      <c r="M74" s="16"/>
      <c r="N74" s="16"/>
      <c r="O74" s="16"/>
      <c r="P74" s="16"/>
      <c r="Q74" s="16"/>
      <c r="R74" s="16"/>
      <c r="S74" s="16"/>
      <c r="T74" s="16"/>
      <c r="U74" s="16"/>
      <c r="V74" s="16"/>
    </row>
    <row r="75" spans="4:22" x14ac:dyDescent="0.2">
      <c r="D75" s="39"/>
      <c r="E75" s="40"/>
      <c r="F75" s="16"/>
      <c r="G75" s="49"/>
      <c r="H75" s="48"/>
      <c r="I75" s="51"/>
      <c r="J75" s="16"/>
      <c r="K75" s="16"/>
      <c r="L75" s="16"/>
      <c r="M75" s="16"/>
      <c r="N75" s="16"/>
      <c r="O75" s="16"/>
      <c r="P75" s="16"/>
      <c r="Q75" s="16"/>
      <c r="R75" s="16"/>
      <c r="S75" s="16"/>
      <c r="T75" s="16"/>
      <c r="U75" s="16"/>
      <c r="V75" s="16"/>
    </row>
    <row r="76" spans="4:22" x14ac:dyDescent="0.2">
      <c r="D76" s="39"/>
      <c r="E76" s="40"/>
      <c r="F76" s="16"/>
      <c r="G76" s="49"/>
      <c r="H76" s="48"/>
      <c r="I76" s="51"/>
      <c r="J76" s="16"/>
      <c r="K76" s="16"/>
      <c r="L76" s="16"/>
      <c r="M76" s="16"/>
      <c r="N76" s="16"/>
      <c r="O76" s="16"/>
      <c r="P76" s="16"/>
      <c r="Q76" s="16"/>
      <c r="R76" s="16"/>
      <c r="S76" s="16"/>
      <c r="T76" s="16"/>
      <c r="U76" s="16"/>
      <c r="V76" s="16"/>
    </row>
    <row r="77" spans="4:22" x14ac:dyDescent="0.2">
      <c r="D77" s="39"/>
      <c r="E77" s="40"/>
      <c r="F77" s="16"/>
      <c r="G77" s="49"/>
      <c r="H77" s="48"/>
      <c r="I77" s="51"/>
      <c r="J77" s="16"/>
      <c r="K77" s="16"/>
      <c r="L77" s="16"/>
      <c r="M77" s="16"/>
      <c r="N77" s="16"/>
      <c r="O77" s="16"/>
      <c r="P77" s="16"/>
      <c r="Q77" s="16"/>
      <c r="R77" s="16"/>
      <c r="S77" s="16"/>
      <c r="T77" s="16"/>
      <c r="U77" s="16"/>
      <c r="V77" s="16"/>
    </row>
    <row r="78" spans="4:22" x14ac:dyDescent="0.2">
      <c r="D78" s="39"/>
      <c r="E78" s="40"/>
      <c r="F78" s="16"/>
      <c r="G78" s="49"/>
      <c r="H78" s="48"/>
      <c r="I78" s="51"/>
      <c r="J78" s="16"/>
      <c r="K78" s="16"/>
      <c r="L78" s="16"/>
      <c r="M78" s="16"/>
      <c r="N78" s="16"/>
      <c r="O78" s="16"/>
      <c r="P78" s="16"/>
      <c r="Q78" s="16"/>
      <c r="R78" s="16"/>
      <c r="S78" s="16"/>
      <c r="T78" s="16"/>
      <c r="U78" s="16"/>
      <c r="V78" s="16"/>
    </row>
    <row r="79" spans="4:22" x14ac:dyDescent="0.2">
      <c r="D79" s="39"/>
      <c r="E79" s="40"/>
      <c r="F79" s="16"/>
      <c r="G79" s="49"/>
      <c r="H79" s="48"/>
      <c r="I79" s="51"/>
      <c r="J79" s="16"/>
      <c r="K79" s="16"/>
      <c r="L79" s="16"/>
      <c r="M79" s="16"/>
      <c r="N79" s="16"/>
      <c r="O79" s="16"/>
      <c r="P79" s="16"/>
      <c r="Q79" s="16"/>
      <c r="R79" s="16"/>
      <c r="S79" s="16"/>
      <c r="T79" s="16"/>
      <c r="U79" s="16"/>
      <c r="V79" s="16"/>
    </row>
    <row r="80" spans="4:22" x14ac:dyDescent="0.2">
      <c r="D80" s="39"/>
      <c r="E80" s="40"/>
      <c r="F80" s="16"/>
      <c r="G80" s="49"/>
      <c r="H80" s="48"/>
      <c r="I80" s="51"/>
      <c r="J80" s="16"/>
      <c r="K80" s="16"/>
      <c r="L80" s="16"/>
      <c r="M80" s="16"/>
      <c r="N80" s="16"/>
      <c r="O80" s="16"/>
      <c r="P80" s="16"/>
      <c r="Q80" s="16"/>
      <c r="R80" s="16"/>
      <c r="S80" s="16"/>
      <c r="T80" s="16"/>
      <c r="U80" s="16"/>
      <c r="V80" s="16"/>
    </row>
    <row r="81" spans="4:22" x14ac:dyDescent="0.2">
      <c r="D81" s="39"/>
      <c r="E81" s="40"/>
      <c r="F81" s="16"/>
      <c r="G81" s="49"/>
      <c r="H81" s="48"/>
      <c r="I81" s="51"/>
      <c r="J81" s="16"/>
      <c r="K81" s="16"/>
      <c r="L81" s="16"/>
      <c r="M81" s="16"/>
      <c r="N81" s="16"/>
      <c r="O81" s="16"/>
      <c r="P81" s="16"/>
      <c r="Q81" s="16"/>
      <c r="R81" s="16"/>
      <c r="S81" s="16"/>
      <c r="T81" s="16"/>
      <c r="U81" s="16"/>
      <c r="V81" s="16"/>
    </row>
    <row r="82" spans="4:22" x14ac:dyDescent="0.2">
      <c r="D82" s="39"/>
      <c r="E82" s="40"/>
      <c r="F82" s="16"/>
      <c r="G82" s="49"/>
      <c r="H82" s="48"/>
      <c r="I82" s="51"/>
      <c r="J82" s="16"/>
      <c r="K82" s="16"/>
      <c r="L82" s="16"/>
      <c r="M82" s="16"/>
      <c r="N82" s="16"/>
      <c r="O82" s="16"/>
      <c r="P82" s="16"/>
      <c r="Q82" s="16"/>
      <c r="R82" s="16"/>
      <c r="S82" s="16"/>
      <c r="T82" s="16"/>
      <c r="U82" s="16"/>
      <c r="V82" s="16"/>
    </row>
    <row r="83" spans="4:22" x14ac:dyDescent="0.2">
      <c r="D83" s="39"/>
      <c r="E83" s="40"/>
      <c r="F83" s="16"/>
      <c r="G83" s="49"/>
      <c r="H83" s="48"/>
      <c r="I83" s="51"/>
      <c r="J83" s="16"/>
      <c r="K83" s="16"/>
      <c r="L83" s="16"/>
      <c r="M83" s="16"/>
      <c r="N83" s="16"/>
      <c r="O83" s="16"/>
      <c r="P83" s="16"/>
      <c r="Q83" s="16"/>
      <c r="R83" s="16"/>
      <c r="S83" s="16"/>
      <c r="T83" s="16"/>
      <c r="U83" s="16"/>
      <c r="V83" s="16"/>
    </row>
    <row r="84" spans="4:22" x14ac:dyDescent="0.2">
      <c r="D84" s="39"/>
      <c r="E84" s="40"/>
      <c r="F84" s="16"/>
      <c r="G84" s="49"/>
      <c r="H84" s="48"/>
      <c r="I84" s="51"/>
      <c r="J84" s="16"/>
      <c r="K84" s="16"/>
      <c r="L84" s="16"/>
      <c r="M84" s="16"/>
      <c r="N84" s="16"/>
      <c r="O84" s="16"/>
      <c r="P84" s="16"/>
      <c r="Q84" s="16"/>
      <c r="R84" s="16"/>
      <c r="S84" s="16"/>
      <c r="T84" s="16"/>
      <c r="U84" s="16"/>
      <c r="V84" s="16"/>
    </row>
    <row r="85" spans="4:22" x14ac:dyDescent="0.2">
      <c r="D85" s="39"/>
      <c r="E85" s="40"/>
      <c r="F85" s="16"/>
      <c r="G85" s="49"/>
      <c r="H85" s="48"/>
      <c r="I85" s="51"/>
      <c r="J85" s="16"/>
      <c r="K85" s="16"/>
      <c r="L85" s="16"/>
      <c r="M85" s="16"/>
      <c r="N85" s="16"/>
      <c r="O85" s="16"/>
      <c r="P85" s="16"/>
      <c r="Q85" s="16"/>
      <c r="R85" s="16"/>
      <c r="S85" s="16"/>
      <c r="T85" s="16"/>
      <c r="U85" s="16"/>
      <c r="V85" s="16"/>
    </row>
    <row r="86" spans="4:22" x14ac:dyDescent="0.2">
      <c r="D86" s="39"/>
      <c r="E86" s="40"/>
      <c r="F86" s="16"/>
      <c r="G86" s="49"/>
      <c r="H86" s="48"/>
      <c r="I86" s="51"/>
      <c r="J86" s="16"/>
      <c r="K86" s="16"/>
      <c r="L86" s="16"/>
      <c r="M86" s="16"/>
      <c r="N86" s="16"/>
      <c r="O86" s="16"/>
      <c r="P86" s="16"/>
      <c r="Q86" s="16"/>
      <c r="R86" s="16"/>
      <c r="S86" s="16"/>
      <c r="T86" s="16"/>
      <c r="U86" s="16"/>
      <c r="V86" s="16"/>
    </row>
    <row r="87" spans="4:22" x14ac:dyDescent="0.2">
      <c r="D87" s="39"/>
      <c r="E87" s="40"/>
      <c r="F87" s="16"/>
      <c r="G87" s="49"/>
      <c r="H87" s="48"/>
      <c r="I87" s="51"/>
      <c r="J87" s="16"/>
      <c r="K87" s="16"/>
      <c r="L87" s="16"/>
      <c r="M87" s="16"/>
      <c r="N87" s="16"/>
      <c r="O87" s="16"/>
      <c r="P87" s="16"/>
      <c r="Q87" s="16"/>
      <c r="R87" s="16"/>
      <c r="S87" s="16"/>
      <c r="T87" s="16"/>
      <c r="U87" s="16"/>
      <c r="V87" s="16"/>
    </row>
    <row r="88" spans="4:22" x14ac:dyDescent="0.2">
      <c r="D88" s="39"/>
      <c r="E88" s="40"/>
      <c r="F88" s="16"/>
      <c r="G88" s="49"/>
      <c r="H88" s="48"/>
      <c r="I88" s="51"/>
      <c r="J88" s="16"/>
      <c r="K88" s="16"/>
      <c r="L88" s="16"/>
      <c r="M88" s="16"/>
      <c r="N88" s="16"/>
      <c r="O88" s="16"/>
      <c r="P88" s="16"/>
      <c r="Q88" s="16"/>
      <c r="R88" s="16"/>
      <c r="S88" s="16"/>
      <c r="T88" s="16"/>
      <c r="U88" s="16"/>
      <c r="V88" s="16"/>
    </row>
    <row r="89" spans="4:22" x14ac:dyDescent="0.2">
      <c r="D89" s="39"/>
      <c r="E89" s="40"/>
      <c r="F89" s="16"/>
      <c r="G89" s="49"/>
      <c r="H89" s="48"/>
      <c r="I89" s="51"/>
      <c r="J89" s="16"/>
      <c r="K89" s="16"/>
      <c r="L89" s="16"/>
      <c r="M89" s="16"/>
      <c r="N89" s="16"/>
      <c r="O89" s="16"/>
      <c r="P89" s="16"/>
      <c r="Q89" s="16"/>
      <c r="R89" s="16"/>
      <c r="S89" s="16"/>
      <c r="T89" s="16"/>
      <c r="U89" s="16"/>
      <c r="V89" s="16"/>
    </row>
    <row r="90" spans="4:22" x14ac:dyDescent="0.2">
      <c r="D90" s="39"/>
      <c r="E90" s="40"/>
      <c r="F90" s="16"/>
      <c r="G90" s="49"/>
      <c r="H90" s="48"/>
      <c r="I90" s="51"/>
      <c r="J90" s="16"/>
      <c r="K90" s="16"/>
      <c r="L90" s="16"/>
      <c r="M90" s="16"/>
      <c r="N90" s="16"/>
      <c r="O90" s="16"/>
      <c r="P90" s="16"/>
      <c r="Q90" s="16"/>
      <c r="R90" s="16"/>
      <c r="S90" s="16"/>
      <c r="T90" s="16"/>
      <c r="U90" s="16"/>
      <c r="V90" s="16"/>
    </row>
    <row r="91" spans="4:22" x14ac:dyDescent="0.2">
      <c r="D91" s="39"/>
      <c r="E91" s="40"/>
      <c r="F91" s="16"/>
      <c r="G91" s="49"/>
      <c r="H91" s="48"/>
      <c r="I91" s="51"/>
      <c r="J91" s="16"/>
      <c r="K91" s="16"/>
      <c r="L91" s="16"/>
      <c r="M91" s="16"/>
      <c r="N91" s="16"/>
      <c r="O91" s="16"/>
      <c r="P91" s="16"/>
      <c r="Q91" s="16"/>
      <c r="R91" s="16"/>
      <c r="S91" s="16"/>
      <c r="T91" s="16"/>
      <c r="U91" s="16"/>
      <c r="V91" s="16"/>
    </row>
    <row r="92" spans="4:22" x14ac:dyDescent="0.2">
      <c r="D92" s="39"/>
      <c r="E92" s="40"/>
      <c r="F92" s="16"/>
      <c r="G92" s="49"/>
      <c r="H92" s="48"/>
      <c r="I92" s="51"/>
      <c r="J92" s="16"/>
      <c r="K92" s="16"/>
      <c r="L92" s="16"/>
      <c r="M92" s="16"/>
      <c r="N92" s="16"/>
      <c r="O92" s="16"/>
      <c r="P92" s="16"/>
      <c r="Q92" s="16"/>
      <c r="R92" s="16"/>
      <c r="S92" s="16"/>
      <c r="T92" s="16"/>
      <c r="U92" s="16"/>
      <c r="V92" s="16"/>
    </row>
    <row r="93" spans="4:22" x14ac:dyDescent="0.2">
      <c r="D93" s="39"/>
      <c r="E93" s="40"/>
      <c r="F93" s="16"/>
      <c r="G93" s="49"/>
      <c r="H93" s="48"/>
      <c r="I93" s="51"/>
      <c r="J93" s="16"/>
      <c r="K93" s="16"/>
      <c r="L93" s="16"/>
      <c r="M93" s="16"/>
      <c r="N93" s="16"/>
      <c r="O93" s="16"/>
      <c r="P93" s="16"/>
      <c r="Q93" s="16"/>
      <c r="R93" s="16"/>
      <c r="S93" s="16"/>
      <c r="T93" s="16"/>
      <c r="U93" s="16"/>
      <c r="V93" s="16"/>
    </row>
    <row r="94" spans="4:22" x14ac:dyDescent="0.2">
      <c r="D94" s="39"/>
      <c r="E94" s="40"/>
      <c r="F94" s="16"/>
      <c r="G94" s="49"/>
      <c r="H94" s="48"/>
      <c r="I94" s="51"/>
      <c r="J94" s="16"/>
      <c r="K94" s="16"/>
      <c r="L94" s="16"/>
      <c r="M94" s="16"/>
      <c r="N94" s="16"/>
      <c r="O94" s="16"/>
      <c r="P94" s="16"/>
      <c r="Q94" s="16"/>
      <c r="R94" s="16"/>
      <c r="S94" s="16"/>
      <c r="T94" s="16"/>
      <c r="U94" s="16"/>
      <c r="V94" s="16"/>
    </row>
    <row r="95" spans="4:22" x14ac:dyDescent="0.2">
      <c r="D95" s="39"/>
      <c r="E95" s="40"/>
      <c r="F95" s="16"/>
      <c r="G95" s="49"/>
      <c r="H95" s="48"/>
      <c r="I95" s="51"/>
      <c r="J95" s="16"/>
      <c r="K95" s="16"/>
      <c r="L95" s="16"/>
      <c r="M95" s="16"/>
      <c r="N95" s="16"/>
      <c r="O95" s="16"/>
      <c r="P95" s="16"/>
      <c r="Q95" s="16"/>
      <c r="R95" s="16"/>
      <c r="S95" s="16"/>
      <c r="T95" s="16"/>
      <c r="U95" s="16"/>
      <c r="V95" s="16"/>
    </row>
    <row r="96" spans="4:22" x14ac:dyDescent="0.2">
      <c r="D96" s="39"/>
      <c r="E96" s="40"/>
      <c r="F96" s="16"/>
      <c r="G96" s="49"/>
      <c r="H96" s="48"/>
      <c r="I96" s="51"/>
      <c r="J96" s="16"/>
      <c r="K96" s="16"/>
      <c r="L96" s="16"/>
      <c r="M96" s="16"/>
      <c r="N96" s="16"/>
      <c r="O96" s="16"/>
      <c r="P96" s="16"/>
      <c r="Q96" s="16"/>
      <c r="R96" s="16"/>
      <c r="S96" s="16"/>
      <c r="T96" s="16"/>
      <c r="U96" s="16"/>
      <c r="V96" s="16"/>
    </row>
    <row r="97" spans="4:22" x14ac:dyDescent="0.2">
      <c r="D97" s="39"/>
      <c r="E97" s="40"/>
      <c r="F97" s="16"/>
      <c r="G97" s="49"/>
      <c r="H97" s="48"/>
      <c r="I97" s="51"/>
      <c r="J97" s="16"/>
      <c r="K97" s="16"/>
      <c r="L97" s="16"/>
      <c r="M97" s="16"/>
      <c r="N97" s="16"/>
      <c r="O97" s="16"/>
      <c r="P97" s="16"/>
      <c r="Q97" s="16"/>
      <c r="R97" s="16"/>
      <c r="S97" s="16"/>
      <c r="T97" s="16"/>
      <c r="U97" s="16"/>
      <c r="V97" s="16"/>
    </row>
    <row r="98" spans="4:22" x14ac:dyDescent="0.2">
      <c r="D98" s="39"/>
      <c r="E98" s="40"/>
      <c r="F98" s="16"/>
      <c r="G98" s="49"/>
      <c r="H98" s="48"/>
      <c r="I98" s="51"/>
      <c r="J98" s="16"/>
      <c r="K98" s="16"/>
      <c r="L98" s="16"/>
      <c r="M98" s="16"/>
      <c r="N98" s="16"/>
      <c r="O98" s="16"/>
      <c r="P98" s="16"/>
      <c r="Q98" s="16"/>
      <c r="R98" s="16"/>
      <c r="S98" s="16"/>
      <c r="T98" s="16"/>
      <c r="U98" s="16"/>
      <c r="V98" s="16"/>
    </row>
    <row r="99" spans="4:22" x14ac:dyDescent="0.2">
      <c r="D99" s="39"/>
      <c r="E99" s="40"/>
      <c r="F99" s="16"/>
      <c r="G99" s="49"/>
      <c r="H99" s="48"/>
      <c r="I99" s="51"/>
      <c r="J99" s="16"/>
      <c r="K99" s="16"/>
      <c r="L99" s="16"/>
      <c r="M99" s="16"/>
      <c r="N99" s="16"/>
      <c r="O99" s="16"/>
      <c r="P99" s="16"/>
      <c r="Q99" s="16"/>
      <c r="R99" s="16"/>
      <c r="S99" s="16"/>
      <c r="T99" s="16"/>
      <c r="U99" s="16"/>
      <c r="V99" s="16"/>
    </row>
    <row r="100" spans="4:22" x14ac:dyDescent="0.2">
      <c r="D100" s="39"/>
      <c r="E100" s="40"/>
      <c r="F100" s="16"/>
      <c r="G100" s="49"/>
      <c r="H100" s="48"/>
      <c r="I100" s="51"/>
      <c r="J100" s="16"/>
      <c r="K100" s="16"/>
      <c r="L100" s="16"/>
      <c r="M100" s="16"/>
      <c r="N100" s="16"/>
      <c r="O100" s="16"/>
      <c r="P100" s="16"/>
      <c r="Q100" s="16"/>
      <c r="R100" s="16"/>
      <c r="S100" s="16"/>
      <c r="T100" s="16"/>
      <c r="U100" s="16"/>
      <c r="V100" s="16"/>
    </row>
    <row r="101" spans="4:22" x14ac:dyDescent="0.2">
      <c r="D101" s="39"/>
      <c r="E101" s="40"/>
      <c r="F101" s="16"/>
      <c r="G101" s="49"/>
      <c r="H101" s="48"/>
      <c r="I101" s="51"/>
      <c r="J101" s="16"/>
      <c r="K101" s="16"/>
      <c r="L101" s="16"/>
      <c r="M101" s="16"/>
      <c r="N101" s="16"/>
      <c r="O101" s="16"/>
      <c r="P101" s="16"/>
      <c r="Q101" s="16"/>
      <c r="R101" s="16"/>
      <c r="S101" s="16"/>
      <c r="T101" s="16"/>
      <c r="U101" s="16"/>
      <c r="V101" s="16"/>
    </row>
    <row r="102" spans="4:22" x14ac:dyDescent="0.2">
      <c r="D102" s="39"/>
      <c r="E102" s="40"/>
      <c r="F102" s="16"/>
      <c r="G102" s="49"/>
      <c r="H102" s="48"/>
      <c r="I102" s="51"/>
      <c r="J102" s="16"/>
      <c r="K102" s="16"/>
      <c r="L102" s="16"/>
      <c r="M102" s="16"/>
      <c r="N102" s="16"/>
      <c r="O102" s="16"/>
      <c r="P102" s="16"/>
      <c r="Q102" s="16"/>
      <c r="R102" s="16"/>
      <c r="S102" s="16"/>
      <c r="T102" s="16"/>
      <c r="U102" s="16"/>
      <c r="V102" s="16"/>
    </row>
    <row r="103" spans="4:22" x14ac:dyDescent="0.2">
      <c r="D103" s="39"/>
      <c r="E103" s="40"/>
      <c r="F103" s="16"/>
      <c r="G103" s="49"/>
      <c r="H103" s="48"/>
      <c r="I103" s="51"/>
      <c r="J103" s="16"/>
      <c r="K103" s="16"/>
      <c r="L103" s="16"/>
      <c r="M103" s="16"/>
      <c r="N103" s="16"/>
      <c r="O103" s="16"/>
      <c r="P103" s="16"/>
      <c r="Q103" s="16"/>
      <c r="R103" s="16"/>
      <c r="S103" s="16"/>
      <c r="T103" s="16"/>
      <c r="U103" s="16"/>
      <c r="V103" s="16"/>
    </row>
    <row r="104" spans="4:22" x14ac:dyDescent="0.2">
      <c r="D104" s="39"/>
      <c r="E104" s="40"/>
      <c r="F104" s="16"/>
      <c r="G104" s="49"/>
      <c r="H104" s="48"/>
      <c r="I104" s="51"/>
      <c r="J104" s="16"/>
      <c r="K104" s="16"/>
      <c r="L104" s="16"/>
      <c r="M104" s="16"/>
      <c r="N104" s="16"/>
      <c r="O104" s="16"/>
      <c r="P104" s="16"/>
      <c r="Q104" s="16"/>
      <c r="R104" s="16"/>
      <c r="S104" s="16"/>
      <c r="T104" s="16"/>
      <c r="U104" s="16"/>
      <c r="V104" s="16"/>
    </row>
    <row r="105" spans="4:22" x14ac:dyDescent="0.2">
      <c r="D105" s="39"/>
      <c r="E105" s="40"/>
      <c r="F105" s="16"/>
      <c r="G105" s="49"/>
      <c r="H105" s="48"/>
      <c r="I105" s="51"/>
      <c r="J105" s="16"/>
      <c r="K105" s="16"/>
      <c r="L105" s="16"/>
      <c r="M105" s="16"/>
      <c r="N105" s="16"/>
      <c r="O105" s="16"/>
      <c r="P105" s="16"/>
      <c r="Q105" s="16"/>
      <c r="R105" s="16"/>
      <c r="S105" s="16"/>
      <c r="T105" s="16"/>
      <c r="U105" s="16"/>
      <c r="V105" s="16"/>
    </row>
    <row r="106" spans="4:22" x14ac:dyDescent="0.2">
      <c r="D106" s="39"/>
      <c r="E106" s="40"/>
      <c r="F106" s="16"/>
      <c r="G106" s="49"/>
      <c r="H106" s="48"/>
      <c r="I106" s="51"/>
      <c r="J106" s="16"/>
      <c r="K106" s="16"/>
      <c r="L106" s="16"/>
      <c r="M106" s="16"/>
      <c r="N106" s="16"/>
      <c r="O106" s="16"/>
      <c r="P106" s="16"/>
      <c r="Q106" s="16"/>
      <c r="R106" s="16"/>
      <c r="S106" s="16"/>
      <c r="T106" s="16"/>
      <c r="U106" s="16"/>
      <c r="V106" s="16"/>
    </row>
    <row r="107" spans="4:22" x14ac:dyDescent="0.2">
      <c r="D107" s="39"/>
      <c r="E107" s="40"/>
      <c r="F107" s="16"/>
      <c r="G107" s="49"/>
      <c r="H107" s="48"/>
      <c r="I107" s="51"/>
      <c r="J107" s="16"/>
      <c r="K107" s="16"/>
      <c r="L107" s="16"/>
      <c r="M107" s="16"/>
      <c r="N107" s="16"/>
      <c r="O107" s="16"/>
      <c r="P107" s="16"/>
      <c r="Q107" s="16"/>
      <c r="R107" s="16"/>
      <c r="S107" s="16"/>
      <c r="T107" s="16"/>
      <c r="U107" s="16"/>
      <c r="V107" s="16"/>
    </row>
    <row r="108" spans="4:22" x14ac:dyDescent="0.2">
      <c r="D108" s="39"/>
      <c r="E108" s="40"/>
      <c r="F108" s="16"/>
      <c r="G108" s="49"/>
      <c r="H108" s="48"/>
      <c r="I108" s="51"/>
      <c r="J108" s="16"/>
      <c r="K108" s="16"/>
      <c r="L108" s="16"/>
      <c r="M108" s="16"/>
      <c r="N108" s="16"/>
      <c r="O108" s="16"/>
      <c r="P108" s="16"/>
      <c r="Q108" s="16"/>
      <c r="R108" s="16"/>
      <c r="S108" s="16"/>
      <c r="T108" s="16"/>
      <c r="U108" s="16"/>
      <c r="V108" s="16"/>
    </row>
    <row r="109" spans="4:22" x14ac:dyDescent="0.2">
      <c r="D109" s="39"/>
      <c r="E109" s="40"/>
      <c r="F109" s="16"/>
      <c r="G109" s="49"/>
      <c r="H109" s="48"/>
      <c r="I109" s="51"/>
      <c r="J109" s="16"/>
      <c r="K109" s="16"/>
      <c r="L109" s="16"/>
      <c r="M109" s="16"/>
      <c r="N109" s="16"/>
      <c r="O109" s="16"/>
      <c r="P109" s="16"/>
      <c r="Q109" s="16"/>
      <c r="R109" s="16"/>
      <c r="S109" s="16"/>
      <c r="T109" s="16"/>
      <c r="U109" s="16"/>
      <c r="V109" s="16"/>
    </row>
    <row r="110" spans="4:22" x14ac:dyDescent="0.2">
      <c r="D110" s="39"/>
      <c r="E110" s="40"/>
      <c r="F110" s="16"/>
      <c r="G110" s="49"/>
      <c r="H110" s="48"/>
      <c r="I110" s="51"/>
      <c r="J110" s="16"/>
      <c r="K110" s="16"/>
      <c r="L110" s="16"/>
      <c r="M110" s="16"/>
      <c r="N110" s="16"/>
      <c r="O110" s="16"/>
      <c r="P110" s="16"/>
      <c r="Q110" s="16"/>
      <c r="R110" s="16"/>
      <c r="S110" s="16"/>
      <c r="T110" s="16"/>
      <c r="U110" s="16"/>
      <c r="V110" s="16"/>
    </row>
    <row r="111" spans="4:22" x14ac:dyDescent="0.2">
      <c r="D111" s="39"/>
      <c r="E111" s="40"/>
      <c r="F111" s="16"/>
      <c r="G111" s="49"/>
      <c r="H111" s="48"/>
      <c r="I111" s="51"/>
      <c r="J111" s="16"/>
      <c r="K111" s="16"/>
      <c r="L111" s="16"/>
      <c r="M111" s="16"/>
      <c r="N111" s="16"/>
      <c r="O111" s="16"/>
      <c r="P111" s="16"/>
      <c r="Q111" s="16"/>
      <c r="R111" s="16"/>
      <c r="S111" s="16"/>
      <c r="T111" s="16"/>
      <c r="U111" s="16"/>
      <c r="V111" s="16"/>
    </row>
    <row r="112" spans="4:22" x14ac:dyDescent="0.2">
      <c r="D112" s="39"/>
      <c r="E112" s="40"/>
      <c r="F112" s="16"/>
      <c r="G112" s="49"/>
      <c r="H112" s="48"/>
      <c r="I112" s="51"/>
      <c r="J112" s="16"/>
      <c r="K112" s="16"/>
      <c r="L112" s="16"/>
      <c r="M112" s="16"/>
      <c r="N112" s="16"/>
      <c r="O112" s="16"/>
      <c r="P112" s="16"/>
      <c r="Q112" s="16"/>
      <c r="R112" s="16"/>
      <c r="S112" s="16"/>
      <c r="T112" s="16"/>
      <c r="U112" s="16"/>
      <c r="V112" s="16"/>
    </row>
    <row r="113" spans="4:22" x14ac:dyDescent="0.2">
      <c r="D113" s="39"/>
      <c r="E113" s="40"/>
      <c r="F113" s="16"/>
      <c r="G113" s="49"/>
      <c r="H113" s="48"/>
      <c r="I113" s="51"/>
      <c r="J113" s="16"/>
      <c r="K113" s="16"/>
      <c r="L113" s="16"/>
      <c r="M113" s="16"/>
      <c r="N113" s="16"/>
      <c r="O113" s="16"/>
      <c r="P113" s="16"/>
      <c r="Q113" s="16"/>
      <c r="R113" s="16"/>
      <c r="S113" s="16"/>
      <c r="T113" s="16"/>
      <c r="U113" s="16"/>
      <c r="V113" s="16"/>
    </row>
    <row r="114" spans="4:22" x14ac:dyDescent="0.2">
      <c r="D114" s="39"/>
      <c r="E114" s="40"/>
      <c r="F114" s="16"/>
      <c r="G114" s="49"/>
      <c r="H114" s="48"/>
      <c r="I114" s="51"/>
      <c r="J114" s="16"/>
      <c r="K114" s="16"/>
      <c r="L114" s="16"/>
      <c r="M114" s="16"/>
      <c r="N114" s="16"/>
      <c r="O114" s="16"/>
      <c r="P114" s="16"/>
      <c r="Q114" s="16"/>
      <c r="R114" s="16"/>
      <c r="S114" s="16"/>
      <c r="T114" s="16"/>
      <c r="U114" s="16"/>
      <c r="V114" s="16"/>
    </row>
    <row r="115" spans="4:22" x14ac:dyDescent="0.2">
      <c r="D115" s="39"/>
      <c r="E115" s="40"/>
      <c r="F115" s="16"/>
      <c r="G115" s="49"/>
      <c r="H115" s="48"/>
      <c r="I115" s="51"/>
      <c r="J115" s="16"/>
      <c r="K115" s="16"/>
      <c r="L115" s="16"/>
      <c r="M115" s="16"/>
      <c r="N115" s="16"/>
      <c r="O115" s="16"/>
      <c r="P115" s="16"/>
      <c r="Q115" s="16"/>
      <c r="R115" s="16"/>
      <c r="S115" s="16"/>
      <c r="T115" s="16"/>
      <c r="U115" s="16"/>
      <c r="V115" s="16"/>
    </row>
    <row r="116" spans="4:22" x14ac:dyDescent="0.2">
      <c r="D116" s="39"/>
      <c r="E116" s="40"/>
      <c r="F116" s="16"/>
      <c r="G116" s="49"/>
      <c r="H116" s="48"/>
      <c r="I116" s="51"/>
      <c r="J116" s="16"/>
      <c r="K116" s="16"/>
      <c r="L116" s="16"/>
      <c r="M116" s="16"/>
      <c r="N116" s="16"/>
      <c r="O116" s="16"/>
      <c r="P116" s="16"/>
      <c r="Q116" s="16"/>
      <c r="R116" s="16"/>
      <c r="S116" s="16"/>
      <c r="T116" s="16"/>
      <c r="U116" s="16"/>
      <c r="V116" s="16"/>
    </row>
    <row r="117" spans="4:22" x14ac:dyDescent="0.2">
      <c r="D117" s="39"/>
      <c r="E117" s="40"/>
      <c r="F117" s="16"/>
      <c r="G117" s="49"/>
      <c r="H117" s="48"/>
      <c r="I117" s="51"/>
      <c r="J117" s="16"/>
      <c r="K117" s="16"/>
      <c r="L117" s="16"/>
      <c r="M117" s="16"/>
      <c r="N117" s="16"/>
      <c r="O117" s="16"/>
      <c r="P117" s="16"/>
      <c r="Q117" s="16"/>
      <c r="R117" s="16"/>
      <c r="S117" s="16"/>
      <c r="T117" s="16"/>
      <c r="U117" s="16"/>
      <c r="V117" s="16"/>
    </row>
    <row r="118" spans="4:22" x14ac:dyDescent="0.2">
      <c r="D118" s="39"/>
      <c r="E118" s="40"/>
      <c r="F118" s="16"/>
      <c r="G118" s="49"/>
      <c r="H118" s="48"/>
      <c r="I118" s="51"/>
      <c r="J118" s="16"/>
      <c r="K118" s="16"/>
      <c r="L118" s="16"/>
      <c r="M118" s="16"/>
      <c r="N118" s="16"/>
      <c r="O118" s="16"/>
      <c r="P118" s="16"/>
      <c r="Q118" s="16"/>
      <c r="R118" s="16"/>
      <c r="S118" s="16"/>
      <c r="T118" s="16"/>
      <c r="U118" s="16"/>
      <c r="V118" s="16"/>
    </row>
    <row r="119" spans="4:22" x14ac:dyDescent="0.2">
      <c r="D119" s="39"/>
      <c r="E119" s="40"/>
      <c r="F119" s="16"/>
      <c r="G119" s="49"/>
      <c r="H119" s="48"/>
      <c r="I119" s="51"/>
      <c r="J119" s="16"/>
      <c r="K119" s="16"/>
      <c r="L119" s="16"/>
      <c r="M119" s="16"/>
      <c r="N119" s="16"/>
      <c r="O119" s="16"/>
      <c r="P119" s="16"/>
      <c r="Q119" s="16"/>
      <c r="R119" s="16"/>
      <c r="S119" s="16"/>
      <c r="T119" s="16"/>
      <c r="U119" s="16"/>
      <c r="V119" s="16"/>
    </row>
    <row r="120" spans="4:22" x14ac:dyDescent="0.2">
      <c r="D120" s="39"/>
      <c r="E120" s="40"/>
      <c r="F120" s="16"/>
      <c r="G120" s="49"/>
      <c r="H120" s="48"/>
      <c r="I120" s="51"/>
      <c r="J120" s="16"/>
      <c r="K120" s="16"/>
      <c r="L120" s="16"/>
      <c r="M120" s="16"/>
      <c r="N120" s="16"/>
      <c r="O120" s="16"/>
      <c r="P120" s="16"/>
      <c r="Q120" s="16"/>
      <c r="R120" s="16"/>
      <c r="S120" s="16"/>
      <c r="T120" s="16"/>
      <c r="U120" s="16"/>
      <c r="V120" s="16"/>
    </row>
    <row r="121" spans="4:22" x14ac:dyDescent="0.2">
      <c r="D121" s="39"/>
      <c r="E121" s="40"/>
      <c r="F121" s="16"/>
      <c r="G121" s="49"/>
      <c r="H121" s="48"/>
      <c r="I121" s="51"/>
      <c r="J121" s="16"/>
      <c r="K121" s="16"/>
      <c r="L121" s="16"/>
      <c r="M121" s="16"/>
      <c r="N121" s="16"/>
      <c r="O121" s="16"/>
      <c r="P121" s="16"/>
      <c r="Q121" s="16"/>
      <c r="R121" s="16"/>
      <c r="S121" s="16"/>
      <c r="T121" s="16"/>
      <c r="U121" s="16"/>
      <c r="V121" s="16"/>
    </row>
    <row r="122" spans="4:22" x14ac:dyDescent="0.2">
      <c r="D122" s="39"/>
      <c r="E122" s="40"/>
      <c r="F122" s="16"/>
      <c r="G122" s="49"/>
      <c r="H122" s="48"/>
      <c r="I122" s="51"/>
      <c r="J122" s="16"/>
      <c r="K122" s="16"/>
      <c r="L122" s="16"/>
      <c r="M122" s="16"/>
      <c r="N122" s="16"/>
      <c r="O122" s="16"/>
      <c r="P122" s="16"/>
      <c r="Q122" s="16"/>
      <c r="R122" s="16"/>
      <c r="S122" s="16"/>
      <c r="T122" s="16"/>
      <c r="U122" s="16"/>
      <c r="V122" s="16"/>
    </row>
    <row r="123" spans="4:22" x14ac:dyDescent="0.2">
      <c r="D123" s="39"/>
      <c r="E123" s="40"/>
      <c r="F123" s="16"/>
      <c r="G123" s="49"/>
      <c r="H123" s="48"/>
      <c r="I123" s="51"/>
      <c r="J123" s="16"/>
      <c r="K123" s="16"/>
      <c r="L123" s="16"/>
      <c r="M123" s="16"/>
      <c r="N123" s="16"/>
      <c r="O123" s="16"/>
      <c r="P123" s="16"/>
      <c r="Q123" s="16"/>
      <c r="R123" s="16"/>
      <c r="S123" s="16"/>
      <c r="T123" s="16"/>
      <c r="U123" s="16"/>
      <c r="V123" s="16"/>
    </row>
    <row r="124" spans="4:22" x14ac:dyDescent="0.2">
      <c r="D124" s="39"/>
      <c r="E124" s="40"/>
      <c r="F124" s="16"/>
      <c r="G124" s="49"/>
      <c r="H124" s="48"/>
      <c r="I124" s="51"/>
      <c r="J124" s="16"/>
      <c r="K124" s="16"/>
      <c r="L124" s="16"/>
      <c r="M124" s="16"/>
      <c r="N124" s="16"/>
      <c r="O124" s="16"/>
      <c r="P124" s="16"/>
      <c r="Q124" s="16"/>
      <c r="R124" s="16"/>
      <c r="S124" s="16"/>
      <c r="T124" s="16"/>
      <c r="U124" s="16"/>
      <c r="V124" s="16"/>
    </row>
    <row r="125" spans="4:22" x14ac:dyDescent="0.2">
      <c r="D125" s="39"/>
      <c r="E125" s="40"/>
      <c r="F125" s="16"/>
      <c r="G125" s="49"/>
      <c r="H125" s="48"/>
      <c r="I125" s="51"/>
      <c r="J125" s="16"/>
      <c r="K125" s="16"/>
      <c r="L125" s="16"/>
      <c r="M125" s="16"/>
      <c r="N125" s="16"/>
      <c r="O125" s="16"/>
      <c r="P125" s="16"/>
      <c r="Q125" s="16"/>
      <c r="R125" s="16"/>
      <c r="S125" s="16"/>
      <c r="T125" s="16"/>
      <c r="U125" s="16"/>
      <c r="V125" s="16"/>
    </row>
    <row r="126" spans="4:22" x14ac:dyDescent="0.2">
      <c r="D126" s="39"/>
      <c r="E126" s="40"/>
      <c r="F126" s="16"/>
      <c r="G126" s="49"/>
      <c r="H126" s="48"/>
      <c r="I126" s="51"/>
      <c r="J126" s="16"/>
      <c r="K126" s="16"/>
      <c r="L126" s="16"/>
      <c r="M126" s="16"/>
      <c r="N126" s="16"/>
      <c r="O126" s="16"/>
      <c r="P126" s="16"/>
      <c r="Q126" s="16"/>
      <c r="R126" s="16"/>
      <c r="S126" s="16"/>
      <c r="T126" s="16"/>
      <c r="U126" s="16"/>
      <c r="V126" s="16"/>
    </row>
    <row r="127" spans="4:22" x14ac:dyDescent="0.2">
      <c r="D127" s="39"/>
      <c r="E127" s="40"/>
      <c r="F127" s="16"/>
      <c r="G127" s="49"/>
      <c r="H127" s="48"/>
      <c r="I127" s="51"/>
      <c r="J127" s="16"/>
      <c r="K127" s="16"/>
      <c r="L127" s="16"/>
      <c r="M127" s="16"/>
      <c r="N127" s="16"/>
      <c r="O127" s="16"/>
      <c r="P127" s="16"/>
      <c r="Q127" s="16"/>
      <c r="R127" s="16"/>
      <c r="S127" s="16"/>
      <c r="T127" s="16"/>
      <c r="U127" s="16"/>
      <c r="V127" s="16"/>
    </row>
    <row r="128" spans="4:22" x14ac:dyDescent="0.2">
      <c r="D128" s="39"/>
      <c r="E128" s="40"/>
      <c r="F128" s="16"/>
      <c r="G128" s="49"/>
      <c r="H128" s="48"/>
      <c r="I128" s="51"/>
      <c r="J128" s="16"/>
      <c r="K128" s="16"/>
      <c r="L128" s="16"/>
      <c r="M128" s="16"/>
      <c r="N128" s="16"/>
      <c r="O128" s="16"/>
      <c r="P128" s="16"/>
      <c r="Q128" s="16"/>
      <c r="R128" s="16"/>
      <c r="S128" s="16"/>
      <c r="T128" s="16"/>
      <c r="U128" s="16"/>
      <c r="V128" s="16"/>
    </row>
    <row r="129" spans="4:22" x14ac:dyDescent="0.2">
      <c r="D129" s="39"/>
      <c r="E129" s="40"/>
      <c r="F129" s="16"/>
      <c r="G129" s="49"/>
      <c r="H129" s="48"/>
      <c r="I129" s="51"/>
      <c r="J129" s="16"/>
      <c r="K129" s="16"/>
      <c r="L129" s="16"/>
      <c r="M129" s="16"/>
      <c r="N129" s="16"/>
      <c r="O129" s="16"/>
      <c r="P129" s="16"/>
      <c r="Q129" s="16"/>
      <c r="R129" s="16"/>
      <c r="S129" s="16"/>
      <c r="T129" s="16"/>
      <c r="U129" s="16"/>
      <c r="V129" s="16"/>
    </row>
    <row r="130" spans="4:22" x14ac:dyDescent="0.2">
      <c r="D130" s="39"/>
      <c r="E130" s="40"/>
      <c r="F130" s="16"/>
      <c r="G130" s="49"/>
      <c r="H130" s="48"/>
      <c r="I130" s="51"/>
      <c r="J130" s="16"/>
      <c r="K130" s="16"/>
      <c r="L130" s="16"/>
      <c r="M130" s="16"/>
      <c r="N130" s="16"/>
      <c r="O130" s="16"/>
      <c r="P130" s="16"/>
      <c r="Q130" s="16"/>
      <c r="R130" s="16"/>
      <c r="S130" s="16"/>
      <c r="T130" s="16"/>
      <c r="U130" s="16"/>
      <c r="V130" s="16"/>
    </row>
    <row r="131" spans="4:22" x14ac:dyDescent="0.2">
      <c r="D131" s="39"/>
      <c r="E131" s="40"/>
      <c r="F131" s="16"/>
      <c r="G131" s="49"/>
      <c r="H131" s="48"/>
      <c r="I131" s="51"/>
      <c r="J131" s="16"/>
      <c r="K131" s="16"/>
      <c r="L131" s="16"/>
      <c r="M131" s="16"/>
      <c r="N131" s="16"/>
      <c r="O131" s="16"/>
      <c r="P131" s="16"/>
      <c r="Q131" s="16"/>
      <c r="R131" s="16"/>
      <c r="S131" s="16"/>
      <c r="T131" s="16"/>
      <c r="U131" s="16"/>
      <c r="V131" s="16"/>
    </row>
    <row r="132" spans="4:22" x14ac:dyDescent="0.2">
      <c r="D132" s="39"/>
      <c r="E132" s="40"/>
      <c r="F132" s="16"/>
      <c r="G132" s="49"/>
      <c r="H132" s="48"/>
      <c r="I132" s="51"/>
      <c r="J132" s="16"/>
      <c r="K132" s="16"/>
      <c r="L132" s="16"/>
      <c r="M132" s="16"/>
      <c r="N132" s="16"/>
      <c r="O132" s="16"/>
      <c r="P132" s="16"/>
      <c r="Q132" s="16"/>
      <c r="R132" s="16"/>
      <c r="S132" s="16"/>
      <c r="T132" s="16"/>
      <c r="U132" s="16"/>
      <c r="V132" s="16"/>
    </row>
    <row r="133" spans="4:22" x14ac:dyDescent="0.2">
      <c r="D133" s="39"/>
      <c r="E133" s="40"/>
      <c r="F133" s="16"/>
      <c r="G133" s="49"/>
      <c r="H133" s="48"/>
      <c r="I133" s="51"/>
      <c r="J133" s="16"/>
      <c r="K133" s="16"/>
      <c r="L133" s="16"/>
      <c r="M133" s="16"/>
      <c r="N133" s="16"/>
      <c r="O133" s="16"/>
      <c r="P133" s="16"/>
      <c r="Q133" s="16"/>
      <c r="R133" s="16"/>
      <c r="S133" s="16"/>
      <c r="T133" s="16"/>
      <c r="U133" s="16"/>
      <c r="V133" s="16"/>
    </row>
    <row r="134" spans="4:22" x14ac:dyDescent="0.2">
      <c r="D134" s="39"/>
      <c r="E134" s="40"/>
      <c r="F134" s="16"/>
      <c r="G134" s="49"/>
      <c r="H134" s="48"/>
      <c r="I134" s="51"/>
      <c r="J134" s="16"/>
      <c r="K134" s="16"/>
      <c r="L134" s="16"/>
      <c r="M134" s="16"/>
      <c r="N134" s="16"/>
      <c r="O134" s="16"/>
      <c r="P134" s="16"/>
      <c r="Q134" s="16"/>
      <c r="R134" s="16"/>
      <c r="S134" s="16"/>
      <c r="T134" s="16"/>
      <c r="U134" s="16"/>
      <c r="V134" s="16"/>
    </row>
    <row r="135" spans="4:22" x14ac:dyDescent="0.2">
      <c r="D135" s="39"/>
      <c r="E135" s="40"/>
      <c r="F135" s="16"/>
      <c r="G135" s="49"/>
      <c r="H135" s="48"/>
      <c r="I135" s="51"/>
      <c r="J135" s="16"/>
      <c r="K135" s="16"/>
      <c r="L135" s="16"/>
      <c r="M135" s="16"/>
      <c r="N135" s="16"/>
      <c r="O135" s="16"/>
      <c r="P135" s="16"/>
      <c r="Q135" s="16"/>
      <c r="R135" s="16"/>
      <c r="S135" s="16"/>
      <c r="T135" s="16"/>
      <c r="U135" s="16"/>
      <c r="V135" s="16"/>
    </row>
    <row r="136" spans="4:22" x14ac:dyDescent="0.2">
      <c r="D136" s="39"/>
      <c r="E136" s="40"/>
      <c r="F136" s="16"/>
      <c r="G136" s="49"/>
      <c r="H136" s="48"/>
      <c r="I136" s="51"/>
      <c r="J136" s="16"/>
      <c r="K136" s="16"/>
      <c r="L136" s="16"/>
      <c r="M136" s="16"/>
      <c r="N136" s="16"/>
      <c r="O136" s="16"/>
      <c r="P136" s="16"/>
      <c r="Q136" s="16"/>
      <c r="R136" s="16"/>
      <c r="S136" s="16"/>
      <c r="T136" s="16"/>
      <c r="U136" s="16"/>
      <c r="V136" s="16"/>
    </row>
    <row r="137" spans="4:22" x14ac:dyDescent="0.2">
      <c r="D137" s="39"/>
      <c r="E137" s="40"/>
      <c r="F137" s="16"/>
      <c r="G137" s="49"/>
      <c r="H137" s="48"/>
      <c r="I137" s="51"/>
      <c r="J137" s="16"/>
      <c r="K137" s="16"/>
      <c r="L137" s="16"/>
      <c r="M137" s="16"/>
      <c r="N137" s="16"/>
      <c r="O137" s="16"/>
      <c r="P137" s="16"/>
      <c r="Q137" s="16"/>
      <c r="R137" s="16"/>
      <c r="S137" s="16"/>
      <c r="T137" s="16"/>
      <c r="U137" s="16"/>
      <c r="V137" s="16"/>
    </row>
    <row r="138" spans="4:22" x14ac:dyDescent="0.2">
      <c r="D138" s="39"/>
      <c r="E138" s="40"/>
      <c r="F138" s="16"/>
      <c r="G138" s="49"/>
      <c r="H138" s="48"/>
      <c r="I138" s="51"/>
      <c r="J138" s="16"/>
      <c r="K138" s="16"/>
      <c r="L138" s="16"/>
      <c r="M138" s="16"/>
      <c r="N138" s="16"/>
      <c r="O138" s="16"/>
      <c r="P138" s="16"/>
      <c r="Q138" s="16"/>
      <c r="R138" s="16"/>
      <c r="S138" s="16"/>
      <c r="T138" s="16"/>
      <c r="U138" s="16"/>
      <c r="V138" s="16"/>
    </row>
    <row r="139" spans="4:22" x14ac:dyDescent="0.2">
      <c r="D139" s="39"/>
      <c r="E139" s="40"/>
      <c r="F139" s="16"/>
      <c r="G139" s="49"/>
      <c r="H139" s="48"/>
      <c r="I139" s="51"/>
      <c r="J139" s="16"/>
      <c r="K139" s="16"/>
      <c r="L139" s="16"/>
      <c r="M139" s="16"/>
      <c r="N139" s="16"/>
      <c r="O139" s="16"/>
      <c r="P139" s="16"/>
      <c r="Q139" s="16"/>
      <c r="R139" s="16"/>
      <c r="S139" s="16"/>
      <c r="T139" s="16"/>
      <c r="U139" s="16"/>
      <c r="V139" s="16"/>
    </row>
    <row r="140" spans="4:22" x14ac:dyDescent="0.2">
      <c r="D140" s="39"/>
      <c r="E140" s="40"/>
      <c r="F140" s="16"/>
      <c r="G140" s="49"/>
      <c r="H140" s="48"/>
      <c r="I140" s="51"/>
      <c r="J140" s="16"/>
      <c r="K140" s="16"/>
      <c r="L140" s="16"/>
      <c r="M140" s="16"/>
      <c r="N140" s="16"/>
      <c r="O140" s="16"/>
      <c r="P140" s="16"/>
      <c r="Q140" s="16"/>
      <c r="R140" s="16"/>
      <c r="S140" s="16"/>
      <c r="T140" s="16"/>
      <c r="U140" s="16"/>
      <c r="V140" s="16"/>
    </row>
    <row r="141" spans="4:22" x14ac:dyDescent="0.2">
      <c r="D141" s="39"/>
      <c r="E141" s="40"/>
      <c r="F141" s="16"/>
      <c r="G141" s="49"/>
      <c r="H141" s="48"/>
      <c r="I141" s="51"/>
      <c r="J141" s="16"/>
      <c r="K141" s="16"/>
      <c r="L141" s="16"/>
      <c r="M141" s="16"/>
      <c r="N141" s="16"/>
      <c r="O141" s="16"/>
      <c r="P141" s="16"/>
      <c r="Q141" s="16"/>
      <c r="R141" s="16"/>
      <c r="S141" s="16"/>
      <c r="T141" s="16"/>
      <c r="U141" s="16"/>
      <c r="V141" s="16"/>
    </row>
    <row r="142" spans="4:22" x14ac:dyDescent="0.2">
      <c r="D142" s="39"/>
      <c r="E142" s="40"/>
      <c r="F142" s="16"/>
      <c r="G142" s="49"/>
      <c r="H142" s="48"/>
      <c r="I142" s="51"/>
      <c r="J142" s="16"/>
      <c r="K142" s="16"/>
      <c r="L142" s="16"/>
      <c r="M142" s="16"/>
      <c r="N142" s="16"/>
      <c r="O142" s="16"/>
      <c r="P142" s="16"/>
      <c r="Q142" s="16"/>
      <c r="R142" s="16"/>
      <c r="S142" s="16"/>
      <c r="T142" s="16"/>
      <c r="U142" s="16"/>
      <c r="V142" s="16"/>
    </row>
    <row r="143" spans="4:22" x14ac:dyDescent="0.2">
      <c r="D143" s="39"/>
      <c r="E143" s="40"/>
      <c r="F143" s="16"/>
      <c r="G143" s="49"/>
      <c r="H143" s="48"/>
      <c r="I143" s="51"/>
      <c r="J143" s="16"/>
      <c r="K143" s="16"/>
      <c r="L143" s="16"/>
      <c r="M143" s="16"/>
      <c r="N143" s="16"/>
      <c r="O143" s="16"/>
      <c r="P143" s="16"/>
      <c r="Q143" s="16"/>
      <c r="R143" s="16"/>
      <c r="S143" s="16"/>
      <c r="T143" s="16"/>
      <c r="U143" s="16"/>
      <c r="V143" s="16"/>
    </row>
    <row r="144" spans="4:22" x14ac:dyDescent="0.2">
      <c r="D144" s="39"/>
      <c r="E144" s="40"/>
      <c r="F144" s="16"/>
      <c r="G144" s="49"/>
      <c r="H144" s="48"/>
      <c r="I144" s="51"/>
      <c r="J144" s="16"/>
      <c r="K144" s="16"/>
      <c r="L144" s="16"/>
      <c r="M144" s="16"/>
      <c r="N144" s="16"/>
      <c r="O144" s="16"/>
      <c r="P144" s="16"/>
      <c r="Q144" s="16"/>
      <c r="R144" s="16"/>
      <c r="S144" s="16"/>
      <c r="T144" s="16"/>
      <c r="U144" s="16"/>
      <c r="V144" s="16"/>
    </row>
    <row r="145" spans="4:22" x14ac:dyDescent="0.2">
      <c r="D145" s="39"/>
      <c r="E145" s="40"/>
      <c r="F145" s="16"/>
      <c r="G145" s="49"/>
      <c r="H145" s="48"/>
      <c r="I145" s="51"/>
      <c r="J145" s="16"/>
      <c r="K145" s="16"/>
      <c r="L145" s="16"/>
      <c r="M145" s="16"/>
      <c r="N145" s="16"/>
      <c r="O145" s="16"/>
      <c r="P145" s="16"/>
      <c r="Q145" s="16"/>
      <c r="R145" s="16"/>
      <c r="S145" s="16"/>
      <c r="T145" s="16"/>
      <c r="U145" s="16"/>
      <c r="V145" s="16"/>
    </row>
    <row r="146" spans="4:22" x14ac:dyDescent="0.2">
      <c r="D146" s="39"/>
      <c r="E146" s="40"/>
      <c r="F146" s="16"/>
      <c r="G146" s="49"/>
      <c r="H146" s="48"/>
      <c r="I146" s="51"/>
      <c r="J146" s="16"/>
      <c r="K146" s="16"/>
      <c r="L146" s="16"/>
      <c r="M146" s="16"/>
      <c r="N146" s="16"/>
      <c r="O146" s="16"/>
      <c r="P146" s="16"/>
      <c r="Q146" s="16"/>
      <c r="R146" s="16"/>
      <c r="S146" s="16"/>
      <c r="T146" s="16"/>
      <c r="U146" s="16"/>
      <c r="V146" s="16"/>
    </row>
    <row r="147" spans="4:22" x14ac:dyDescent="0.2">
      <c r="D147" s="39"/>
      <c r="E147" s="40"/>
      <c r="F147" s="16"/>
      <c r="G147" s="49"/>
      <c r="H147" s="48"/>
      <c r="I147" s="51"/>
      <c r="J147" s="16"/>
      <c r="K147" s="16"/>
      <c r="L147" s="16"/>
      <c r="M147" s="16"/>
      <c r="N147" s="16"/>
      <c r="O147" s="16"/>
      <c r="P147" s="16"/>
      <c r="Q147" s="16"/>
      <c r="R147" s="16"/>
      <c r="S147" s="16"/>
      <c r="T147" s="16"/>
      <c r="U147" s="16"/>
      <c r="V147" s="16"/>
    </row>
    <row r="148" spans="4:22" x14ac:dyDescent="0.2">
      <c r="D148" s="39"/>
      <c r="E148" s="40"/>
      <c r="F148" s="16"/>
      <c r="G148" s="49"/>
      <c r="H148" s="48"/>
      <c r="I148" s="51"/>
      <c r="J148" s="16"/>
      <c r="K148" s="16"/>
      <c r="L148" s="16"/>
      <c r="M148" s="16"/>
      <c r="N148" s="16"/>
      <c r="O148" s="16"/>
      <c r="P148" s="16"/>
      <c r="Q148" s="16"/>
      <c r="R148" s="16"/>
      <c r="S148" s="16"/>
      <c r="T148" s="16"/>
      <c r="U148" s="16"/>
      <c r="V148" s="16"/>
    </row>
    <row r="149" spans="4:22" x14ac:dyDescent="0.2">
      <c r="D149" s="39"/>
      <c r="E149" s="40"/>
      <c r="F149" s="16"/>
      <c r="G149" s="49"/>
      <c r="H149" s="48"/>
      <c r="I149" s="51"/>
      <c r="J149" s="16"/>
      <c r="K149" s="16"/>
      <c r="L149" s="16"/>
      <c r="M149" s="16"/>
      <c r="N149" s="16"/>
      <c r="O149" s="16"/>
      <c r="P149" s="16"/>
      <c r="Q149" s="16"/>
      <c r="R149" s="16"/>
      <c r="S149" s="16"/>
      <c r="T149" s="16"/>
      <c r="U149" s="16"/>
      <c r="V149" s="16"/>
    </row>
    <row r="150" spans="4:22" x14ac:dyDescent="0.2">
      <c r="D150" s="39"/>
      <c r="E150" s="40"/>
      <c r="F150" s="16"/>
      <c r="G150" s="49"/>
      <c r="H150" s="48"/>
      <c r="I150" s="51"/>
      <c r="J150" s="16"/>
      <c r="K150" s="16"/>
      <c r="L150" s="16"/>
      <c r="M150" s="16"/>
      <c r="N150" s="16"/>
      <c r="O150" s="16"/>
      <c r="P150" s="16"/>
      <c r="Q150" s="16"/>
      <c r="R150" s="16"/>
      <c r="S150" s="16"/>
      <c r="T150" s="16"/>
      <c r="U150" s="16"/>
      <c r="V150" s="16"/>
    </row>
    <row r="151" spans="4:22" x14ac:dyDescent="0.2">
      <c r="D151" s="39"/>
      <c r="E151" s="40"/>
      <c r="F151" s="16"/>
      <c r="G151" s="49"/>
      <c r="H151" s="48"/>
      <c r="I151" s="51"/>
      <c r="J151" s="16"/>
      <c r="K151" s="16"/>
      <c r="L151" s="16"/>
      <c r="M151" s="16"/>
      <c r="N151" s="16"/>
      <c r="O151" s="16"/>
      <c r="P151" s="16"/>
      <c r="Q151" s="16"/>
      <c r="R151" s="16"/>
      <c r="S151" s="16"/>
      <c r="T151" s="16"/>
      <c r="U151" s="16"/>
      <c r="V151" s="16"/>
    </row>
    <row r="152" spans="4:22" x14ac:dyDescent="0.2">
      <c r="D152" s="39"/>
      <c r="E152" s="40"/>
      <c r="F152" s="16"/>
      <c r="G152" s="49"/>
      <c r="H152" s="48"/>
      <c r="I152" s="51"/>
      <c r="J152" s="16"/>
      <c r="K152" s="16"/>
      <c r="L152" s="16"/>
      <c r="M152" s="16"/>
      <c r="N152" s="16"/>
      <c r="O152" s="16"/>
      <c r="P152" s="16"/>
      <c r="Q152" s="16"/>
      <c r="R152" s="16"/>
      <c r="S152" s="16"/>
      <c r="T152" s="16"/>
      <c r="U152" s="16"/>
      <c r="V152" s="16"/>
    </row>
    <row r="153" spans="4:22" x14ac:dyDescent="0.2">
      <c r="D153" s="39"/>
      <c r="E153" s="40"/>
      <c r="F153" s="16"/>
      <c r="G153" s="49"/>
      <c r="H153" s="48"/>
      <c r="I153" s="51"/>
      <c r="J153" s="16"/>
      <c r="K153" s="16"/>
      <c r="L153" s="16"/>
      <c r="M153" s="16"/>
      <c r="N153" s="16"/>
      <c r="O153" s="16"/>
      <c r="P153" s="16"/>
      <c r="Q153" s="16"/>
      <c r="R153" s="16"/>
      <c r="S153" s="16"/>
      <c r="T153" s="16"/>
      <c r="U153" s="16"/>
      <c r="V153" s="16"/>
    </row>
    <row r="154" spans="4:22" x14ac:dyDescent="0.2">
      <c r="D154" s="39"/>
      <c r="E154" s="40"/>
      <c r="F154" s="16"/>
      <c r="G154" s="49"/>
      <c r="H154" s="48"/>
      <c r="I154" s="51"/>
      <c r="J154" s="16"/>
      <c r="K154" s="16"/>
      <c r="L154" s="16"/>
      <c r="M154" s="16"/>
      <c r="N154" s="16"/>
      <c r="O154" s="16"/>
      <c r="P154" s="16"/>
      <c r="Q154" s="16"/>
      <c r="R154" s="16"/>
      <c r="S154" s="16"/>
      <c r="T154" s="16"/>
      <c r="U154" s="16"/>
      <c r="V154" s="16"/>
    </row>
    <row r="155" spans="4:22" x14ac:dyDescent="0.2">
      <c r="D155" s="39"/>
      <c r="E155" s="40"/>
      <c r="F155" s="16"/>
      <c r="G155" s="49"/>
      <c r="H155" s="48"/>
      <c r="I155" s="51"/>
      <c r="J155" s="16"/>
      <c r="K155" s="16"/>
      <c r="L155" s="16"/>
      <c r="M155" s="16"/>
      <c r="N155" s="16"/>
      <c r="O155" s="16"/>
      <c r="P155" s="16"/>
      <c r="Q155" s="16"/>
      <c r="R155" s="16"/>
      <c r="S155" s="16"/>
      <c r="T155" s="16"/>
      <c r="U155" s="16"/>
      <c r="V155" s="16"/>
    </row>
    <row r="156" spans="4:22" x14ac:dyDescent="0.2">
      <c r="D156" s="39"/>
      <c r="E156" s="40"/>
      <c r="F156" s="16"/>
      <c r="G156" s="49"/>
      <c r="H156" s="48"/>
      <c r="I156" s="51"/>
      <c r="J156" s="16"/>
      <c r="K156" s="16"/>
      <c r="L156" s="16"/>
      <c r="M156" s="16"/>
      <c r="N156" s="16"/>
      <c r="O156" s="16"/>
      <c r="P156" s="16"/>
      <c r="Q156" s="16"/>
      <c r="R156" s="16"/>
      <c r="S156" s="16"/>
      <c r="T156" s="16"/>
      <c r="U156" s="16"/>
      <c r="V156" s="16"/>
    </row>
    <row r="157" spans="4:22" x14ac:dyDescent="0.2">
      <c r="D157" s="39"/>
      <c r="E157" s="40"/>
      <c r="F157" s="16"/>
      <c r="G157" s="49"/>
      <c r="H157" s="48"/>
      <c r="I157" s="51"/>
      <c r="J157" s="16"/>
      <c r="K157" s="16"/>
      <c r="L157" s="16"/>
      <c r="M157" s="16"/>
      <c r="N157" s="16"/>
      <c r="O157" s="16"/>
      <c r="P157" s="16"/>
      <c r="Q157" s="16"/>
      <c r="R157" s="16"/>
      <c r="S157" s="16"/>
      <c r="T157" s="16"/>
      <c r="U157" s="16"/>
      <c r="V157" s="16"/>
    </row>
    <row r="158" spans="4:22" x14ac:dyDescent="0.2">
      <c r="D158" s="39"/>
      <c r="E158" s="40"/>
      <c r="F158" s="16"/>
      <c r="G158" s="49"/>
      <c r="H158" s="48"/>
      <c r="I158" s="51"/>
      <c r="J158" s="16"/>
      <c r="K158" s="16"/>
      <c r="L158" s="16"/>
      <c r="M158" s="16"/>
      <c r="N158" s="16"/>
      <c r="O158" s="16"/>
      <c r="P158" s="16"/>
      <c r="Q158" s="16"/>
      <c r="R158" s="16"/>
      <c r="S158" s="16"/>
      <c r="T158" s="16"/>
      <c r="U158" s="16"/>
      <c r="V158" s="16"/>
    </row>
    <row r="159" spans="4:22" x14ac:dyDescent="0.2">
      <c r="D159" s="39"/>
      <c r="E159" s="40"/>
      <c r="F159" s="16"/>
      <c r="G159" s="49"/>
      <c r="H159" s="48"/>
      <c r="I159" s="51"/>
      <c r="J159" s="16"/>
      <c r="K159" s="16"/>
      <c r="L159" s="16"/>
      <c r="M159" s="16"/>
      <c r="N159" s="16"/>
      <c r="O159" s="16"/>
      <c r="P159" s="16"/>
      <c r="Q159" s="16"/>
      <c r="R159" s="16"/>
      <c r="S159" s="16"/>
      <c r="T159" s="16"/>
      <c r="U159" s="16"/>
      <c r="V159" s="16"/>
    </row>
    <row r="160" spans="4:22" x14ac:dyDescent="0.2">
      <c r="D160" s="39"/>
      <c r="E160" s="40"/>
      <c r="F160" s="16"/>
      <c r="G160" s="49"/>
      <c r="H160" s="48"/>
      <c r="I160" s="51"/>
      <c r="J160" s="16"/>
      <c r="K160" s="16"/>
      <c r="L160" s="16"/>
      <c r="M160" s="16"/>
      <c r="N160" s="16"/>
      <c r="O160" s="16"/>
      <c r="P160" s="16"/>
      <c r="Q160" s="16"/>
      <c r="R160" s="16"/>
      <c r="S160" s="16"/>
      <c r="T160" s="16"/>
      <c r="U160" s="16"/>
      <c r="V160" s="16"/>
    </row>
    <row r="161" spans="4:22" x14ac:dyDescent="0.2">
      <c r="D161" s="39"/>
      <c r="E161" s="40"/>
      <c r="F161" s="16"/>
      <c r="G161" s="49"/>
      <c r="H161" s="48"/>
      <c r="I161" s="51"/>
      <c r="J161" s="16"/>
      <c r="K161" s="16"/>
      <c r="L161" s="16"/>
      <c r="M161" s="16"/>
      <c r="N161" s="16"/>
      <c r="O161" s="16"/>
      <c r="P161" s="16"/>
      <c r="Q161" s="16"/>
      <c r="R161" s="16"/>
      <c r="S161" s="16"/>
      <c r="T161" s="16"/>
      <c r="U161" s="16"/>
      <c r="V161" s="16"/>
    </row>
    <row r="162" spans="4:22" x14ac:dyDescent="0.2">
      <c r="D162" s="39"/>
      <c r="E162" s="40"/>
      <c r="F162" s="16"/>
      <c r="G162" s="49"/>
      <c r="H162" s="48"/>
      <c r="I162" s="51"/>
      <c r="J162" s="16"/>
      <c r="K162" s="16"/>
      <c r="L162" s="16"/>
      <c r="M162" s="16"/>
      <c r="N162" s="16"/>
      <c r="O162" s="16"/>
      <c r="P162" s="16"/>
      <c r="Q162" s="16"/>
      <c r="R162" s="16"/>
      <c r="S162" s="16"/>
      <c r="T162" s="16"/>
      <c r="U162" s="16"/>
      <c r="V162" s="16"/>
    </row>
    <row r="163" spans="4:22" x14ac:dyDescent="0.2">
      <c r="D163" s="39"/>
      <c r="E163" s="40"/>
      <c r="F163" s="16"/>
      <c r="G163" s="49"/>
      <c r="H163" s="48"/>
      <c r="I163" s="51"/>
      <c r="J163" s="16"/>
      <c r="K163" s="16"/>
      <c r="L163" s="16"/>
      <c r="M163" s="16"/>
      <c r="N163" s="16"/>
      <c r="O163" s="16"/>
      <c r="P163" s="16"/>
      <c r="Q163" s="16"/>
      <c r="R163" s="16"/>
      <c r="S163" s="16"/>
      <c r="T163" s="16"/>
      <c r="U163" s="16"/>
      <c r="V163" s="16"/>
    </row>
    <row r="164" spans="4:22" x14ac:dyDescent="0.2">
      <c r="D164" s="39"/>
      <c r="E164" s="40"/>
      <c r="F164" s="16"/>
      <c r="G164" s="49"/>
      <c r="H164" s="48"/>
      <c r="I164" s="51"/>
      <c r="J164" s="16"/>
      <c r="K164" s="16"/>
      <c r="L164" s="16"/>
      <c r="M164" s="16"/>
      <c r="N164" s="16"/>
      <c r="O164" s="16"/>
      <c r="P164" s="16"/>
      <c r="Q164" s="16"/>
      <c r="R164" s="16"/>
      <c r="S164" s="16"/>
      <c r="T164" s="16"/>
      <c r="U164" s="16"/>
      <c r="V164" s="16"/>
    </row>
    <row r="165" spans="4:22" x14ac:dyDescent="0.2">
      <c r="D165" s="39"/>
      <c r="E165" s="40"/>
      <c r="F165" s="16"/>
      <c r="G165" s="49"/>
      <c r="H165" s="48"/>
      <c r="I165" s="51"/>
      <c r="J165" s="16"/>
      <c r="K165" s="16"/>
      <c r="L165" s="16"/>
      <c r="M165" s="16"/>
      <c r="N165" s="16"/>
      <c r="O165" s="16"/>
      <c r="P165" s="16"/>
      <c r="Q165" s="16"/>
      <c r="R165" s="16"/>
      <c r="S165" s="16"/>
      <c r="T165" s="16"/>
      <c r="U165" s="16"/>
      <c r="V165" s="16"/>
    </row>
    <row r="166" spans="4:22" x14ac:dyDescent="0.2">
      <c r="D166" s="39"/>
      <c r="E166" s="40"/>
      <c r="F166" s="16"/>
      <c r="G166" s="49"/>
      <c r="H166" s="48"/>
      <c r="I166" s="51"/>
      <c r="J166" s="16"/>
      <c r="K166" s="16"/>
      <c r="L166" s="16"/>
      <c r="M166" s="16"/>
      <c r="N166" s="16"/>
      <c r="O166" s="16"/>
      <c r="P166" s="16"/>
      <c r="Q166" s="16"/>
      <c r="R166" s="16"/>
      <c r="S166" s="16"/>
      <c r="T166" s="16"/>
      <c r="U166" s="16"/>
      <c r="V166" s="16"/>
    </row>
    <row r="167" spans="4:22" x14ac:dyDescent="0.2">
      <c r="D167" s="39"/>
      <c r="E167" s="40"/>
      <c r="F167" s="16"/>
      <c r="G167" s="49"/>
      <c r="H167" s="48"/>
      <c r="I167" s="51"/>
      <c r="J167" s="16"/>
      <c r="K167" s="16"/>
      <c r="L167" s="16"/>
      <c r="M167" s="16"/>
      <c r="N167" s="16"/>
      <c r="O167" s="16"/>
      <c r="P167" s="16"/>
      <c r="Q167" s="16"/>
      <c r="R167" s="16"/>
      <c r="S167" s="16"/>
      <c r="T167" s="16"/>
      <c r="U167" s="16"/>
      <c r="V167" s="16"/>
    </row>
    <row r="168" spans="4:22" x14ac:dyDescent="0.2">
      <c r="D168" s="39"/>
      <c r="E168" s="40"/>
      <c r="F168" s="16"/>
      <c r="G168" s="49"/>
      <c r="H168" s="48"/>
      <c r="I168" s="51"/>
      <c r="J168" s="16"/>
      <c r="K168" s="16"/>
      <c r="L168" s="16"/>
      <c r="M168" s="16"/>
      <c r="N168" s="16"/>
      <c r="O168" s="16"/>
      <c r="P168" s="16"/>
      <c r="Q168" s="16"/>
      <c r="R168" s="16"/>
      <c r="S168" s="16"/>
      <c r="T168" s="16"/>
      <c r="U168" s="16"/>
      <c r="V168" s="16"/>
    </row>
    <row r="169" spans="4:22" x14ac:dyDescent="0.2">
      <c r="D169" s="39"/>
      <c r="E169" s="40"/>
      <c r="F169" s="16"/>
      <c r="G169" s="49"/>
      <c r="H169" s="48"/>
      <c r="I169" s="51"/>
      <c r="J169" s="16"/>
      <c r="K169" s="16"/>
      <c r="L169" s="16"/>
      <c r="M169" s="16"/>
      <c r="N169" s="16"/>
      <c r="O169" s="16"/>
      <c r="P169" s="16"/>
      <c r="Q169" s="16"/>
      <c r="R169" s="16"/>
      <c r="S169" s="16"/>
      <c r="T169" s="16"/>
      <c r="U169" s="16"/>
      <c r="V169" s="16"/>
    </row>
    <row r="170" spans="4:22" x14ac:dyDescent="0.2">
      <c r="D170" s="39"/>
      <c r="E170" s="40"/>
      <c r="F170" s="16"/>
      <c r="G170" s="49"/>
      <c r="H170" s="48"/>
      <c r="I170" s="51"/>
      <c r="J170" s="16"/>
      <c r="K170" s="16"/>
      <c r="L170" s="16"/>
      <c r="M170" s="16"/>
      <c r="N170" s="16"/>
      <c r="O170" s="16"/>
      <c r="P170" s="16"/>
      <c r="Q170" s="16"/>
      <c r="R170" s="16"/>
      <c r="S170" s="16"/>
      <c r="T170" s="16"/>
      <c r="U170" s="16"/>
      <c r="V170" s="16"/>
    </row>
    <row r="171" spans="4:22" x14ac:dyDescent="0.2">
      <c r="D171" s="39"/>
      <c r="E171" s="40"/>
      <c r="F171" s="16"/>
      <c r="G171" s="49"/>
      <c r="H171" s="48"/>
      <c r="I171" s="51"/>
      <c r="J171" s="16"/>
      <c r="K171" s="16"/>
      <c r="L171" s="16"/>
      <c r="M171" s="16"/>
      <c r="N171" s="16"/>
      <c r="O171" s="16"/>
      <c r="P171" s="16"/>
      <c r="Q171" s="16"/>
      <c r="R171" s="16"/>
      <c r="S171" s="16"/>
      <c r="T171" s="16"/>
      <c r="U171" s="16"/>
      <c r="V171" s="16"/>
    </row>
    <row r="172" spans="4:22" x14ac:dyDescent="0.2">
      <c r="D172" s="39"/>
      <c r="E172" s="40"/>
      <c r="F172" s="16"/>
      <c r="G172" s="49"/>
      <c r="H172" s="48"/>
      <c r="I172" s="51"/>
      <c r="J172" s="16"/>
      <c r="K172" s="16"/>
      <c r="L172" s="16"/>
      <c r="M172" s="16"/>
      <c r="N172" s="16"/>
      <c r="O172" s="16"/>
      <c r="P172" s="16"/>
      <c r="Q172" s="16"/>
      <c r="R172" s="16"/>
      <c r="S172" s="16"/>
      <c r="T172" s="16"/>
      <c r="U172" s="16"/>
      <c r="V172" s="16"/>
    </row>
    <row r="173" spans="4:22" x14ac:dyDescent="0.2">
      <c r="D173" s="39"/>
      <c r="E173" s="40"/>
      <c r="F173" s="16"/>
      <c r="G173" s="49"/>
      <c r="H173" s="48"/>
      <c r="I173" s="51"/>
      <c r="J173" s="16"/>
      <c r="K173" s="16"/>
      <c r="L173" s="16"/>
      <c r="M173" s="16"/>
      <c r="N173" s="16"/>
      <c r="O173" s="16"/>
      <c r="P173" s="16"/>
      <c r="Q173" s="16"/>
      <c r="R173" s="16"/>
      <c r="S173" s="16"/>
      <c r="T173" s="16"/>
      <c r="U173" s="16"/>
      <c r="V173" s="16"/>
    </row>
    <row r="174" spans="4:22" x14ac:dyDescent="0.2">
      <c r="D174" s="39"/>
      <c r="E174" s="40"/>
      <c r="F174" s="16"/>
      <c r="G174" s="49"/>
      <c r="H174" s="48"/>
      <c r="I174" s="51"/>
      <c r="J174" s="16"/>
      <c r="K174" s="16"/>
      <c r="L174" s="16"/>
      <c r="M174" s="16"/>
      <c r="N174" s="16"/>
      <c r="O174" s="16"/>
      <c r="P174" s="16"/>
      <c r="Q174" s="16"/>
      <c r="R174" s="16"/>
      <c r="S174" s="16"/>
      <c r="T174" s="16"/>
      <c r="U174" s="16"/>
      <c r="V174" s="16"/>
    </row>
    <row r="175" spans="4:22" x14ac:dyDescent="0.2">
      <c r="D175" s="39"/>
      <c r="E175" s="40"/>
      <c r="F175" s="16"/>
      <c r="G175" s="49"/>
      <c r="H175" s="48"/>
      <c r="I175" s="51"/>
      <c r="J175" s="16"/>
      <c r="K175" s="16"/>
      <c r="L175" s="16"/>
      <c r="M175" s="16"/>
      <c r="N175" s="16"/>
      <c r="O175" s="16"/>
      <c r="P175" s="16"/>
      <c r="Q175" s="16"/>
      <c r="R175" s="16"/>
      <c r="S175" s="16"/>
      <c r="T175" s="16"/>
      <c r="U175" s="16"/>
      <c r="V175" s="16"/>
    </row>
    <row r="176" spans="4:22" x14ac:dyDescent="0.2">
      <c r="D176" s="39"/>
      <c r="E176" s="40"/>
      <c r="F176" s="16"/>
      <c r="G176" s="49"/>
      <c r="H176" s="48"/>
      <c r="I176" s="51"/>
      <c r="J176" s="16"/>
      <c r="K176" s="16"/>
      <c r="L176" s="16"/>
      <c r="M176" s="16"/>
      <c r="N176" s="16"/>
      <c r="O176" s="16"/>
      <c r="P176" s="16"/>
      <c r="Q176" s="16"/>
      <c r="R176" s="16"/>
      <c r="S176" s="16"/>
      <c r="T176" s="16"/>
      <c r="U176" s="16"/>
      <c r="V176" s="16"/>
    </row>
    <row r="177" spans="4:22" x14ac:dyDescent="0.2">
      <c r="D177" s="39"/>
      <c r="E177" s="40"/>
      <c r="F177" s="16"/>
      <c r="G177" s="49"/>
      <c r="H177" s="48"/>
      <c r="I177" s="51"/>
      <c r="J177" s="16"/>
      <c r="K177" s="16"/>
      <c r="L177" s="16"/>
      <c r="M177" s="16"/>
      <c r="N177" s="16"/>
      <c r="O177" s="16"/>
      <c r="P177" s="16"/>
      <c r="Q177" s="16"/>
      <c r="R177" s="16"/>
      <c r="S177" s="16"/>
      <c r="T177" s="16"/>
      <c r="U177" s="16"/>
      <c r="V177" s="16"/>
    </row>
    <row r="178" spans="4:22" x14ac:dyDescent="0.2">
      <c r="D178" s="39"/>
      <c r="E178" s="40"/>
      <c r="F178" s="16"/>
      <c r="G178" s="49"/>
      <c r="H178" s="48"/>
      <c r="I178" s="51"/>
      <c r="J178" s="16"/>
      <c r="K178" s="16"/>
      <c r="L178" s="16"/>
      <c r="M178" s="16"/>
      <c r="N178" s="16"/>
      <c r="O178" s="16"/>
      <c r="P178" s="16"/>
      <c r="Q178" s="16"/>
      <c r="R178" s="16"/>
      <c r="S178" s="16"/>
      <c r="T178" s="16"/>
      <c r="U178" s="16"/>
      <c r="V178" s="16"/>
    </row>
    <row r="179" spans="4:22" x14ac:dyDescent="0.2">
      <c r="D179" s="39"/>
      <c r="E179" s="40"/>
      <c r="F179" s="16"/>
      <c r="G179" s="49"/>
      <c r="H179" s="48"/>
      <c r="I179" s="51"/>
      <c r="J179" s="16"/>
      <c r="K179" s="16"/>
      <c r="L179" s="16"/>
      <c r="M179" s="16"/>
      <c r="N179" s="16"/>
      <c r="O179" s="16"/>
      <c r="P179" s="16"/>
      <c r="Q179" s="16"/>
      <c r="R179" s="16"/>
      <c r="S179" s="16"/>
      <c r="T179" s="16"/>
      <c r="U179" s="16"/>
      <c r="V179" s="16"/>
    </row>
    <row r="180" spans="4:22" x14ac:dyDescent="0.2">
      <c r="D180" s="39"/>
      <c r="E180" s="40"/>
      <c r="F180" s="16"/>
      <c r="G180" s="49"/>
      <c r="H180" s="48"/>
      <c r="I180" s="51"/>
      <c r="J180" s="16"/>
      <c r="K180" s="16"/>
      <c r="L180" s="16"/>
      <c r="M180" s="16"/>
      <c r="N180" s="16"/>
      <c r="O180" s="16"/>
      <c r="P180" s="16"/>
      <c r="Q180" s="16"/>
      <c r="R180" s="16"/>
      <c r="S180" s="16"/>
      <c r="T180" s="16"/>
      <c r="U180" s="16"/>
      <c r="V180" s="16"/>
    </row>
    <row r="181" spans="4:22" x14ac:dyDescent="0.2">
      <c r="D181" s="39"/>
      <c r="E181" s="40"/>
      <c r="F181" s="16"/>
      <c r="G181" s="49"/>
      <c r="H181" s="48"/>
      <c r="I181" s="51"/>
      <c r="J181" s="16"/>
      <c r="K181" s="16"/>
      <c r="L181" s="16"/>
      <c r="M181" s="16"/>
      <c r="N181" s="16"/>
      <c r="O181" s="16"/>
      <c r="P181" s="16"/>
      <c r="Q181" s="16"/>
      <c r="R181" s="16"/>
      <c r="S181" s="16"/>
      <c r="T181" s="16"/>
      <c r="U181" s="16"/>
      <c r="V181" s="16"/>
    </row>
    <row r="182" spans="4:22" x14ac:dyDescent="0.2">
      <c r="D182" s="39"/>
      <c r="E182" s="40"/>
      <c r="F182" s="16"/>
      <c r="G182" s="49"/>
      <c r="H182" s="48"/>
      <c r="I182" s="51"/>
      <c r="J182" s="16"/>
      <c r="K182" s="16"/>
      <c r="L182" s="16"/>
      <c r="M182" s="16"/>
      <c r="N182" s="16"/>
      <c r="O182" s="16"/>
      <c r="P182" s="16"/>
      <c r="Q182" s="16"/>
      <c r="R182" s="16"/>
      <c r="S182" s="16"/>
      <c r="T182" s="16"/>
      <c r="U182" s="16"/>
      <c r="V182" s="16"/>
    </row>
    <row r="183" spans="4:22" x14ac:dyDescent="0.2">
      <c r="D183" s="39"/>
      <c r="E183" s="40"/>
      <c r="F183" s="16"/>
      <c r="G183" s="49"/>
      <c r="H183" s="48"/>
      <c r="I183" s="51"/>
      <c r="J183" s="16"/>
      <c r="K183" s="16"/>
      <c r="L183" s="16"/>
      <c r="M183" s="16"/>
      <c r="N183" s="16"/>
      <c r="O183" s="16"/>
      <c r="P183" s="16"/>
      <c r="Q183" s="16"/>
      <c r="R183" s="16"/>
      <c r="S183" s="16"/>
      <c r="T183" s="16"/>
      <c r="U183" s="16"/>
      <c r="V183" s="16"/>
    </row>
    <row r="184" spans="4:22" x14ac:dyDescent="0.2">
      <c r="D184" s="39"/>
      <c r="E184" s="40"/>
      <c r="F184" s="16"/>
      <c r="G184" s="49"/>
      <c r="H184" s="48"/>
      <c r="I184" s="51"/>
      <c r="J184" s="16"/>
      <c r="K184" s="16"/>
      <c r="L184" s="16"/>
      <c r="M184" s="16"/>
      <c r="N184" s="16"/>
      <c r="O184" s="16"/>
      <c r="P184" s="16"/>
      <c r="Q184" s="16"/>
      <c r="R184" s="16"/>
      <c r="S184" s="16"/>
      <c r="T184" s="16"/>
      <c r="U184" s="16"/>
      <c r="V184" s="16"/>
    </row>
    <row r="185" spans="4:22" x14ac:dyDescent="0.2">
      <c r="D185" s="39"/>
      <c r="E185" s="40"/>
      <c r="F185" s="16"/>
      <c r="G185" s="49"/>
      <c r="H185" s="48"/>
      <c r="I185" s="51"/>
      <c r="J185" s="16"/>
      <c r="K185" s="16"/>
      <c r="L185" s="16"/>
      <c r="M185" s="16"/>
      <c r="N185" s="16"/>
      <c r="O185" s="16"/>
      <c r="P185" s="16"/>
      <c r="Q185" s="16"/>
      <c r="R185" s="16"/>
      <c r="S185" s="16"/>
      <c r="T185" s="16"/>
      <c r="U185" s="16"/>
      <c r="V185" s="16"/>
    </row>
    <row r="186" spans="4:22" x14ac:dyDescent="0.2">
      <c r="D186" s="39"/>
      <c r="E186" s="40"/>
      <c r="F186" s="16"/>
      <c r="G186" s="49"/>
      <c r="H186" s="48"/>
      <c r="I186" s="51"/>
      <c r="J186" s="16"/>
      <c r="K186" s="16"/>
      <c r="L186" s="16"/>
      <c r="M186" s="16"/>
      <c r="N186" s="16"/>
      <c r="O186" s="16"/>
      <c r="P186" s="16"/>
      <c r="Q186" s="16"/>
      <c r="R186" s="16"/>
      <c r="S186" s="16"/>
      <c r="T186" s="16"/>
      <c r="U186" s="16"/>
      <c r="V186" s="16"/>
    </row>
    <row r="187" spans="4:22" x14ac:dyDescent="0.2">
      <c r="D187" s="39"/>
      <c r="E187" s="40"/>
      <c r="F187" s="16"/>
      <c r="G187" s="49"/>
      <c r="H187" s="48"/>
      <c r="I187" s="51"/>
      <c r="J187" s="16"/>
      <c r="K187" s="16"/>
      <c r="L187" s="16"/>
      <c r="M187" s="16"/>
      <c r="N187" s="16"/>
      <c r="O187" s="16"/>
      <c r="P187" s="16"/>
      <c r="Q187" s="16"/>
      <c r="R187" s="16"/>
      <c r="S187" s="16"/>
      <c r="T187" s="16"/>
      <c r="U187" s="16"/>
      <c r="V187" s="16"/>
    </row>
    <row r="188" spans="4:22" x14ac:dyDescent="0.2">
      <c r="D188" s="39"/>
      <c r="E188" s="40"/>
      <c r="F188" s="16"/>
      <c r="G188" s="49"/>
      <c r="H188" s="48"/>
      <c r="I188" s="51"/>
      <c r="J188" s="16"/>
      <c r="K188" s="16"/>
      <c r="L188" s="16"/>
      <c r="M188" s="16"/>
      <c r="N188" s="16"/>
      <c r="O188" s="16"/>
      <c r="P188" s="16"/>
      <c r="Q188" s="16"/>
      <c r="R188" s="16"/>
      <c r="S188" s="16"/>
      <c r="T188" s="16"/>
      <c r="U188" s="16"/>
      <c r="V188" s="16"/>
    </row>
    <row r="189" spans="4:22" x14ac:dyDescent="0.2">
      <c r="D189" s="39"/>
      <c r="E189" s="40"/>
      <c r="F189" s="16"/>
      <c r="G189" s="49"/>
      <c r="H189" s="48"/>
      <c r="I189" s="51"/>
      <c r="J189" s="16"/>
      <c r="K189" s="16"/>
      <c r="L189" s="16"/>
      <c r="M189" s="16"/>
      <c r="N189" s="16"/>
      <c r="O189" s="16"/>
      <c r="P189" s="16"/>
      <c r="Q189" s="16"/>
      <c r="R189" s="16"/>
      <c r="S189" s="16"/>
      <c r="T189" s="16"/>
      <c r="U189" s="16"/>
      <c r="V189" s="16"/>
    </row>
    <row r="190" spans="4:22" x14ac:dyDescent="0.2">
      <c r="D190" s="39"/>
      <c r="E190" s="40"/>
      <c r="F190" s="16"/>
      <c r="G190" s="49"/>
      <c r="H190" s="48"/>
      <c r="I190" s="51"/>
      <c r="J190" s="16"/>
      <c r="K190" s="16"/>
      <c r="L190" s="16"/>
      <c r="M190" s="16"/>
      <c r="N190" s="16"/>
      <c r="O190" s="16"/>
      <c r="P190" s="16"/>
      <c r="Q190" s="16"/>
      <c r="R190" s="16"/>
      <c r="S190" s="16"/>
      <c r="T190" s="16"/>
      <c r="U190" s="16"/>
      <c r="V190" s="16"/>
    </row>
    <row r="191" spans="4:22" x14ac:dyDescent="0.2">
      <c r="D191" s="39"/>
      <c r="E191" s="40"/>
      <c r="F191" s="16"/>
      <c r="G191" s="49"/>
      <c r="H191" s="48"/>
      <c r="I191" s="51"/>
      <c r="J191" s="16"/>
      <c r="K191" s="16"/>
      <c r="L191" s="16"/>
      <c r="M191" s="16"/>
      <c r="N191" s="16"/>
      <c r="O191" s="16"/>
      <c r="P191" s="16"/>
      <c r="Q191" s="16"/>
      <c r="R191" s="16"/>
      <c r="S191" s="16"/>
      <c r="T191" s="16"/>
      <c r="U191" s="16"/>
      <c r="V191" s="16"/>
    </row>
    <row r="192" spans="4:22" x14ac:dyDescent="0.2">
      <c r="D192" s="39"/>
      <c r="E192" s="40"/>
      <c r="F192" s="16"/>
      <c r="G192" s="49"/>
      <c r="H192" s="48"/>
      <c r="I192" s="51"/>
      <c r="J192" s="16"/>
      <c r="K192" s="16"/>
      <c r="L192" s="16"/>
      <c r="M192" s="16"/>
      <c r="N192" s="16"/>
      <c r="O192" s="16"/>
      <c r="P192" s="16"/>
      <c r="Q192" s="16"/>
      <c r="R192" s="16"/>
      <c r="S192" s="16"/>
      <c r="T192" s="16"/>
      <c r="U192" s="16"/>
      <c r="V192" s="16"/>
    </row>
    <row r="193" spans="4:22" x14ac:dyDescent="0.2">
      <c r="D193" s="39"/>
      <c r="E193" s="40"/>
      <c r="F193" s="16"/>
      <c r="G193" s="49"/>
      <c r="H193" s="48"/>
      <c r="I193" s="51"/>
      <c r="J193" s="16"/>
      <c r="K193" s="16"/>
      <c r="L193" s="16"/>
      <c r="M193" s="16"/>
      <c r="N193" s="16"/>
      <c r="O193" s="16"/>
      <c r="P193" s="16"/>
      <c r="Q193" s="16"/>
      <c r="R193" s="16"/>
      <c r="S193" s="16"/>
      <c r="T193" s="16"/>
      <c r="U193" s="16"/>
      <c r="V193" s="16"/>
    </row>
    <row r="194" spans="4:22" x14ac:dyDescent="0.2">
      <c r="D194" s="39"/>
      <c r="E194" s="40"/>
      <c r="F194" s="16"/>
      <c r="G194" s="49"/>
      <c r="H194" s="48"/>
      <c r="I194" s="51"/>
      <c r="J194" s="16"/>
      <c r="K194" s="16"/>
      <c r="L194" s="16"/>
      <c r="M194" s="16"/>
      <c r="N194" s="16"/>
      <c r="O194" s="16"/>
      <c r="P194" s="16"/>
      <c r="Q194" s="16"/>
      <c r="R194" s="16"/>
      <c r="S194" s="16"/>
      <c r="T194" s="16"/>
      <c r="U194" s="16"/>
      <c r="V194" s="16"/>
    </row>
    <row r="195" spans="4:22" x14ac:dyDescent="0.2">
      <c r="D195" s="39"/>
      <c r="E195" s="40"/>
      <c r="F195" s="16"/>
      <c r="G195" s="49"/>
      <c r="H195" s="48"/>
      <c r="I195" s="51"/>
      <c r="J195" s="16"/>
      <c r="K195" s="16"/>
      <c r="L195" s="16"/>
      <c r="M195" s="16"/>
      <c r="N195" s="16"/>
      <c r="O195" s="16"/>
      <c r="P195" s="16"/>
      <c r="Q195" s="16"/>
      <c r="R195" s="16"/>
      <c r="S195" s="16"/>
      <c r="T195" s="16"/>
      <c r="U195" s="16"/>
      <c r="V195" s="16"/>
    </row>
    <row r="196" spans="4:22" x14ac:dyDescent="0.2">
      <c r="D196" s="39"/>
      <c r="E196" s="40"/>
      <c r="F196" s="16"/>
      <c r="G196" s="49"/>
      <c r="H196" s="48"/>
      <c r="I196" s="51"/>
      <c r="J196" s="16"/>
      <c r="K196" s="16"/>
      <c r="L196" s="16"/>
      <c r="M196" s="16"/>
      <c r="N196" s="16"/>
      <c r="O196" s="16"/>
      <c r="P196" s="16"/>
      <c r="Q196" s="16"/>
      <c r="R196" s="16"/>
      <c r="S196" s="16"/>
      <c r="T196" s="16"/>
      <c r="U196" s="16"/>
      <c r="V196" s="16"/>
    </row>
    <row r="197" spans="4:22" x14ac:dyDescent="0.2">
      <c r="D197" s="39"/>
      <c r="E197" s="40"/>
      <c r="F197" s="16"/>
      <c r="G197" s="49"/>
      <c r="H197" s="48"/>
      <c r="I197" s="51"/>
      <c r="J197" s="16"/>
      <c r="K197" s="16"/>
      <c r="L197" s="16"/>
      <c r="M197" s="16"/>
      <c r="N197" s="16"/>
      <c r="O197" s="16"/>
      <c r="P197" s="16"/>
      <c r="Q197" s="16"/>
      <c r="R197" s="16"/>
      <c r="S197" s="16"/>
      <c r="T197" s="16"/>
      <c r="U197" s="16"/>
      <c r="V197" s="16"/>
    </row>
    <row r="198" spans="4:22" x14ac:dyDescent="0.2">
      <c r="D198" s="39"/>
      <c r="E198" s="40"/>
      <c r="F198" s="16"/>
      <c r="G198" s="49"/>
      <c r="H198" s="48"/>
      <c r="I198" s="51"/>
      <c r="J198" s="16"/>
      <c r="K198" s="16"/>
      <c r="L198" s="16"/>
      <c r="M198" s="16"/>
      <c r="N198" s="16"/>
      <c r="O198" s="16"/>
      <c r="P198" s="16"/>
      <c r="Q198" s="16"/>
      <c r="R198" s="16"/>
      <c r="S198" s="16"/>
      <c r="T198" s="16"/>
      <c r="U198" s="16"/>
      <c r="V198" s="16"/>
    </row>
    <row r="199" spans="4:22" x14ac:dyDescent="0.2">
      <c r="D199" s="39"/>
      <c r="E199" s="40"/>
      <c r="F199" s="16"/>
      <c r="G199" s="49"/>
      <c r="H199" s="48"/>
      <c r="I199" s="51"/>
      <c r="J199" s="16"/>
      <c r="K199" s="16"/>
      <c r="L199" s="16"/>
      <c r="M199" s="16"/>
      <c r="N199" s="16"/>
      <c r="O199" s="16"/>
      <c r="P199" s="16"/>
      <c r="Q199" s="16"/>
      <c r="R199" s="16"/>
      <c r="S199" s="16"/>
      <c r="T199" s="16"/>
      <c r="U199" s="16"/>
      <c r="V199" s="16"/>
    </row>
    <row r="200" spans="4:22" x14ac:dyDescent="0.2">
      <c r="D200" s="39"/>
      <c r="E200" s="40"/>
      <c r="F200" s="16"/>
      <c r="G200" s="49"/>
      <c r="H200" s="48"/>
      <c r="I200" s="51"/>
      <c r="J200" s="16"/>
      <c r="K200" s="16"/>
      <c r="L200" s="16"/>
      <c r="M200" s="16"/>
      <c r="N200" s="16"/>
      <c r="O200" s="16"/>
      <c r="P200" s="16"/>
      <c r="Q200" s="16"/>
      <c r="R200" s="16"/>
      <c r="S200" s="16"/>
      <c r="T200" s="16"/>
      <c r="U200" s="16"/>
      <c r="V200" s="16"/>
    </row>
    <row r="201" spans="4:22" x14ac:dyDescent="0.2">
      <c r="D201" s="39"/>
      <c r="E201" s="40"/>
      <c r="F201" s="16"/>
      <c r="G201" s="49"/>
      <c r="H201" s="48"/>
      <c r="I201" s="51"/>
      <c r="J201" s="16"/>
      <c r="K201" s="16"/>
      <c r="L201" s="16"/>
      <c r="M201" s="16"/>
      <c r="N201" s="16"/>
      <c r="O201" s="16"/>
      <c r="P201" s="16"/>
      <c r="Q201" s="16"/>
      <c r="R201" s="16"/>
      <c r="S201" s="16"/>
      <c r="T201" s="16"/>
      <c r="U201" s="16"/>
      <c r="V201" s="16"/>
    </row>
    <row r="202" spans="4:22" x14ac:dyDescent="0.2">
      <c r="D202" s="39"/>
      <c r="E202" s="40"/>
      <c r="F202" s="16"/>
      <c r="G202" s="49"/>
      <c r="H202" s="48"/>
      <c r="I202" s="51"/>
      <c r="J202" s="16"/>
      <c r="K202" s="16"/>
      <c r="L202" s="16"/>
      <c r="M202" s="16"/>
      <c r="N202" s="16"/>
      <c r="O202" s="16"/>
      <c r="P202" s="16"/>
      <c r="Q202" s="16"/>
      <c r="R202" s="16"/>
      <c r="S202" s="16"/>
      <c r="T202" s="16"/>
      <c r="U202" s="16"/>
      <c r="V202" s="16"/>
    </row>
    <row r="203" spans="4:22" x14ac:dyDescent="0.2">
      <c r="D203" s="39"/>
      <c r="E203" s="40"/>
      <c r="F203" s="16"/>
      <c r="G203" s="49"/>
      <c r="H203" s="48"/>
      <c r="I203" s="51"/>
      <c r="J203" s="16"/>
      <c r="K203" s="16"/>
      <c r="L203" s="16"/>
      <c r="M203" s="16"/>
      <c r="N203" s="16"/>
      <c r="O203" s="16"/>
      <c r="P203" s="16"/>
      <c r="Q203" s="16"/>
      <c r="R203" s="16"/>
      <c r="S203" s="16"/>
      <c r="T203" s="16"/>
      <c r="U203" s="16"/>
      <c r="V203" s="16"/>
    </row>
    <row r="204" spans="4:22" x14ac:dyDescent="0.2">
      <c r="D204" s="39"/>
      <c r="E204" s="40"/>
      <c r="F204" s="16"/>
      <c r="G204" s="49"/>
      <c r="H204" s="48"/>
      <c r="I204" s="51"/>
      <c r="J204" s="16"/>
      <c r="K204" s="16"/>
      <c r="L204" s="16"/>
      <c r="M204" s="16"/>
      <c r="N204" s="16"/>
      <c r="O204" s="16"/>
      <c r="P204" s="16"/>
      <c r="Q204" s="16"/>
      <c r="R204" s="16"/>
      <c r="S204" s="16"/>
      <c r="T204" s="16"/>
      <c r="U204" s="16"/>
      <c r="V204" s="16"/>
    </row>
    <row r="205" spans="4:22" x14ac:dyDescent="0.2">
      <c r="D205" s="39"/>
      <c r="E205" s="40"/>
      <c r="F205" s="16"/>
      <c r="G205" s="49"/>
      <c r="H205" s="48"/>
      <c r="I205" s="51"/>
      <c r="J205" s="16"/>
      <c r="K205" s="16"/>
      <c r="L205" s="16"/>
      <c r="M205" s="16"/>
      <c r="N205" s="16"/>
      <c r="O205" s="16"/>
      <c r="P205" s="16"/>
      <c r="Q205" s="16"/>
      <c r="R205" s="16"/>
      <c r="S205" s="16"/>
      <c r="T205" s="16"/>
      <c r="U205" s="16"/>
      <c r="V205" s="16"/>
    </row>
    <row r="206" spans="4:22" x14ac:dyDescent="0.2">
      <c r="D206" s="39"/>
      <c r="E206" s="40"/>
      <c r="F206" s="16"/>
      <c r="G206" s="49"/>
      <c r="H206" s="48"/>
      <c r="I206" s="51"/>
      <c r="J206" s="16"/>
      <c r="K206" s="16"/>
      <c r="L206" s="16"/>
      <c r="M206" s="16"/>
      <c r="N206" s="16"/>
      <c r="O206" s="16"/>
      <c r="P206" s="16"/>
      <c r="Q206" s="16"/>
      <c r="R206" s="16"/>
      <c r="S206" s="16"/>
      <c r="T206" s="16"/>
      <c r="U206" s="16"/>
      <c r="V206" s="16"/>
    </row>
    <row r="207" spans="4:22" x14ac:dyDescent="0.2">
      <c r="D207" s="39"/>
      <c r="E207" s="40"/>
      <c r="F207" s="16"/>
      <c r="G207" s="49"/>
      <c r="H207" s="48"/>
      <c r="I207" s="51"/>
      <c r="J207" s="16"/>
      <c r="K207" s="16"/>
      <c r="L207" s="16"/>
      <c r="M207" s="16"/>
      <c r="N207" s="16"/>
      <c r="O207" s="16"/>
      <c r="P207" s="16"/>
      <c r="Q207" s="16"/>
      <c r="R207" s="16"/>
      <c r="S207" s="16"/>
      <c r="T207" s="16"/>
      <c r="U207" s="16"/>
      <c r="V207" s="16"/>
    </row>
    <row r="208" spans="4:22" x14ac:dyDescent="0.2">
      <c r="D208" s="39"/>
      <c r="E208" s="40"/>
      <c r="F208" s="16"/>
      <c r="G208" s="49"/>
      <c r="H208" s="48"/>
      <c r="I208" s="51"/>
      <c r="J208" s="16"/>
      <c r="K208" s="16"/>
      <c r="L208" s="16"/>
      <c r="M208" s="16"/>
      <c r="N208" s="16"/>
      <c r="O208" s="16"/>
      <c r="P208" s="16"/>
      <c r="Q208" s="16"/>
      <c r="R208" s="16"/>
      <c r="S208" s="16"/>
      <c r="T208" s="16"/>
      <c r="U208" s="16"/>
      <c r="V208" s="16"/>
    </row>
    <row r="209" spans="4:22" x14ac:dyDescent="0.2">
      <c r="D209" s="39"/>
      <c r="E209" s="40"/>
      <c r="F209" s="16"/>
      <c r="G209" s="49"/>
      <c r="H209" s="48"/>
      <c r="I209" s="51"/>
      <c r="J209" s="16"/>
      <c r="K209" s="16"/>
      <c r="L209" s="16"/>
      <c r="M209" s="16"/>
      <c r="N209" s="16"/>
      <c r="O209" s="16"/>
      <c r="P209" s="16"/>
      <c r="Q209" s="16"/>
      <c r="R209" s="16"/>
      <c r="S209" s="16"/>
      <c r="T209" s="16"/>
      <c r="U209" s="16"/>
      <c r="V209" s="16"/>
    </row>
    <row r="210" spans="4:22" x14ac:dyDescent="0.2">
      <c r="D210" s="39"/>
      <c r="E210" s="40"/>
      <c r="F210" s="16"/>
      <c r="G210" s="49"/>
      <c r="H210" s="48"/>
      <c r="I210" s="51"/>
      <c r="J210" s="16"/>
      <c r="K210" s="16"/>
      <c r="L210" s="16"/>
      <c r="M210" s="16"/>
      <c r="N210" s="16"/>
      <c r="O210" s="16"/>
      <c r="P210" s="16"/>
      <c r="Q210" s="16"/>
      <c r="R210" s="16"/>
      <c r="S210" s="16"/>
      <c r="T210" s="16"/>
      <c r="U210" s="16"/>
      <c r="V210" s="16"/>
    </row>
    <row r="211" spans="4:22" x14ac:dyDescent="0.2">
      <c r="D211" s="39"/>
      <c r="E211" s="40"/>
      <c r="F211" s="16"/>
      <c r="G211" s="49"/>
      <c r="H211" s="48"/>
      <c r="I211" s="51"/>
      <c r="J211" s="16"/>
      <c r="K211" s="16"/>
      <c r="L211" s="16"/>
      <c r="M211" s="16"/>
      <c r="N211" s="16"/>
      <c r="O211" s="16"/>
      <c r="P211" s="16"/>
      <c r="Q211" s="16"/>
      <c r="R211" s="16"/>
      <c r="S211" s="16"/>
      <c r="T211" s="16"/>
      <c r="U211" s="16"/>
      <c r="V211" s="16"/>
    </row>
    <row r="212" spans="4:22" x14ac:dyDescent="0.2">
      <c r="D212" s="39"/>
      <c r="E212" s="40"/>
      <c r="F212" s="16"/>
      <c r="G212" s="49"/>
      <c r="H212" s="48"/>
      <c r="I212" s="51"/>
      <c r="J212" s="16"/>
      <c r="K212" s="16"/>
      <c r="L212" s="16"/>
      <c r="M212" s="16"/>
      <c r="N212" s="16"/>
      <c r="O212" s="16"/>
      <c r="P212" s="16"/>
      <c r="Q212" s="16"/>
      <c r="R212" s="16"/>
      <c r="S212" s="16"/>
      <c r="T212" s="16"/>
      <c r="U212" s="16"/>
      <c r="V212" s="16"/>
    </row>
    <row r="213" spans="4:22" x14ac:dyDescent="0.2">
      <c r="D213" s="39"/>
      <c r="E213" s="40"/>
      <c r="F213" s="16"/>
      <c r="G213" s="49"/>
      <c r="H213" s="48"/>
      <c r="I213" s="51"/>
      <c r="J213" s="16"/>
      <c r="K213" s="16"/>
      <c r="L213" s="16"/>
      <c r="M213" s="16"/>
      <c r="N213" s="16"/>
      <c r="O213" s="16"/>
      <c r="P213" s="16"/>
      <c r="Q213" s="16"/>
      <c r="R213" s="16"/>
      <c r="S213" s="16"/>
      <c r="T213" s="16"/>
      <c r="U213" s="16"/>
      <c r="V213" s="16"/>
    </row>
  </sheetData>
  <mergeCells count="16">
    <mergeCell ref="A32:G32"/>
    <mergeCell ref="A33:G40"/>
    <mergeCell ref="A42:B42"/>
    <mergeCell ref="A43:G45"/>
    <mergeCell ref="A51:G55"/>
    <mergeCell ref="A27:G27"/>
    <mergeCell ref="A6:G6"/>
    <mergeCell ref="A8:G8"/>
    <mergeCell ref="A9:G9"/>
    <mergeCell ref="A14:G14"/>
    <mergeCell ref="A15:G15"/>
    <mergeCell ref="I6:J6"/>
    <mergeCell ref="I8:Q8"/>
    <mergeCell ref="A20:D20"/>
    <mergeCell ref="A21:G21"/>
    <mergeCell ref="A26:G26"/>
  </mergeCells>
  <conditionalFormatting sqref="J10:Q11 J16:P17">
    <cfRule type="cellIs" dxfId="36" priority="1" operator="between">
      <formula>0</formula>
      <formula>29.49</formula>
    </cfRule>
    <cfRule type="cellIs" dxfId="35" priority="2" operator="between">
      <formula>29.5</formula>
      <formula>39.49</formula>
    </cfRule>
    <cfRule type="cellIs" dxfId="34" priority="3" operator="between">
      <formula>39.5</formula>
      <formula>49.49</formula>
    </cfRule>
    <cfRule type="cellIs" dxfId="33" priority="4" operator="between">
      <formula>49.5</formula>
      <formula>59.49</formula>
    </cfRule>
    <cfRule type="cellIs" dxfId="32" priority="5" operator="between">
      <formula>59.5</formula>
      <formula>79.49</formula>
    </cfRule>
    <cfRule type="cellIs" dxfId="31" priority="6" operator="between">
      <formula>79.5</formula>
      <formula>100</formula>
    </cfRule>
  </conditionalFormatting>
  <printOptions horizontalCentered="1"/>
  <pageMargins left="0.25" right="0.2" top="0.25" bottom="0.25" header="0.25" footer="0.3"/>
  <pageSetup paperSize="6" scale="10" orientation="landscape" horizontalDpi="0" verticalDpi="0"/>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91485C58-D780-974C-B42D-0AEF4CD7D52B}">
            <xm:f>NOT(ISERROR(SEARCH("Pass",J12)))</xm:f>
            <x14:dxf>
              <font>
                <i/>
                <sz val="11"/>
                <color rgb="FF008000"/>
                <name val="Arial"/>
                <family val="1"/>
              </font>
            </x14:dxf>
          </x14:cfRule>
          <xm:sqref>J12:Q12 J18:P18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D8E3-C7B4-0A40-AB95-720C0C2EB8F2}">
  <sheetPr>
    <pageSetUpPr fitToPage="1"/>
  </sheetPr>
  <dimension ref="A1:AJ55"/>
  <sheetViews>
    <sheetView workbookViewId="0">
      <selection activeCell="A7" sqref="A7"/>
    </sheetView>
  </sheetViews>
  <sheetFormatPr baseColWidth="10" defaultColWidth="8.83203125" defaultRowHeight="16" x14ac:dyDescent="0.2"/>
  <cols>
    <col min="1" max="1" width="40" bestFit="1" customWidth="1"/>
    <col min="2" max="2" width="15.6640625" customWidth="1"/>
    <col min="3" max="3" width="15.5" customWidth="1"/>
    <col min="4" max="4" width="20.5" customWidth="1"/>
    <col min="5" max="7" width="18" bestFit="1" customWidth="1"/>
    <col min="8" max="8" width="15.6640625" customWidth="1"/>
    <col min="9" max="12" width="18" bestFit="1" customWidth="1"/>
    <col min="13" max="13" width="12" customWidth="1"/>
    <col min="14" max="14" width="14.33203125" customWidth="1"/>
    <col min="15" max="15" width="15" customWidth="1"/>
    <col min="16" max="16" width="12.6640625" customWidth="1"/>
    <col min="17" max="36" width="18" bestFit="1" customWidth="1"/>
  </cols>
  <sheetData>
    <row r="1" spans="1:36" x14ac:dyDescent="0.2">
      <c r="A1" s="94"/>
      <c r="F1" s="94"/>
      <c r="G1" s="94"/>
    </row>
    <row r="2" spans="1:36" x14ac:dyDescent="0.2">
      <c r="A2" s="94"/>
      <c r="F2" s="94"/>
      <c r="G2" s="94"/>
    </row>
    <row r="3" spans="1:36" x14ac:dyDescent="0.2">
      <c r="A3" s="94"/>
      <c r="F3" s="94"/>
      <c r="G3" s="94"/>
    </row>
    <row r="4" spans="1:36" ht="24" customHeight="1" x14ac:dyDescent="0.2">
      <c r="A4" s="61"/>
    </row>
    <row r="5" spans="1:36" x14ac:dyDescent="0.2">
      <c r="A5" s="38"/>
    </row>
    <row r="6" spans="1:36" x14ac:dyDescent="0.2">
      <c r="A6" s="38"/>
    </row>
    <row r="7" spans="1:36" ht="18" x14ac:dyDescent="0.2">
      <c r="A7" s="62" t="s">
        <v>78</v>
      </c>
    </row>
    <row r="8" spans="1:36" ht="18" x14ac:dyDescent="0.2">
      <c r="A8" s="63" t="s">
        <v>73</v>
      </c>
    </row>
    <row r="9" spans="1:36" x14ac:dyDescent="0.2">
      <c r="A9" s="89" t="s">
        <v>77</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row>
    <row r="10" spans="1:36" x14ac:dyDescent="0.2">
      <c r="A10" s="65" t="s">
        <v>19</v>
      </c>
      <c r="B10" s="66">
        <f>AVERAGEIF(B16:B217,"&lt;&gt;0")</f>
        <v>59.36556250000001</v>
      </c>
      <c r="C10" s="66">
        <f t="shared" ref="C10:P10" si="0">AVERAGEIF(C16:C217,"&lt;&gt;0")</f>
        <v>57.435593750000002</v>
      </c>
      <c r="D10" s="66">
        <f t="shared" si="0"/>
        <v>57.091312500000008</v>
      </c>
      <c r="E10" s="66">
        <f t="shared" si="0"/>
        <v>57.746125000000006</v>
      </c>
      <c r="F10" s="66">
        <f t="shared" si="0"/>
        <v>57.245375000000003</v>
      </c>
      <c r="G10" s="66">
        <f t="shared" si="0"/>
        <v>57.649812499999996</v>
      </c>
      <c r="H10" s="66">
        <f t="shared" si="0"/>
        <v>56.598406250000004</v>
      </c>
      <c r="I10" s="66">
        <f t="shared" si="0"/>
        <v>57.837625000000003</v>
      </c>
      <c r="J10" s="66">
        <f t="shared" si="0"/>
        <v>56.384531249999995</v>
      </c>
      <c r="K10" s="66">
        <f t="shared" si="0"/>
        <v>57.411687499999999</v>
      </c>
      <c r="L10" s="66">
        <f t="shared" si="0"/>
        <v>57.404375000000009</v>
      </c>
      <c r="M10" s="66">
        <f t="shared" si="0"/>
        <v>57.500687499999998</v>
      </c>
      <c r="N10" s="66">
        <f t="shared" si="0"/>
        <v>57.192562499999994</v>
      </c>
      <c r="O10" s="66">
        <f t="shared" si="0"/>
        <v>56.959250000000011</v>
      </c>
      <c r="P10" s="66">
        <f t="shared" si="0"/>
        <v>56.959250000000011</v>
      </c>
      <c r="Q10" s="66"/>
      <c r="R10" s="66"/>
      <c r="S10" s="66"/>
      <c r="T10" s="66"/>
      <c r="U10" s="66"/>
      <c r="V10" s="66"/>
      <c r="W10" s="66"/>
      <c r="X10" s="66"/>
      <c r="Y10" s="66"/>
      <c r="Z10" s="66"/>
      <c r="AA10" s="66"/>
      <c r="AB10" s="66"/>
      <c r="AC10" s="66"/>
      <c r="AD10" s="66"/>
      <c r="AE10" s="66"/>
      <c r="AF10" s="66"/>
      <c r="AG10" s="66"/>
      <c r="AH10" s="66"/>
      <c r="AI10" s="66"/>
      <c r="AJ10" s="66"/>
    </row>
    <row r="11" spans="1:36" x14ac:dyDescent="0.2">
      <c r="A11" s="65" t="s">
        <v>20</v>
      </c>
      <c r="B11" s="66">
        <f>MAX(B16:B217)</f>
        <v>65.888499999999993</v>
      </c>
      <c r="C11" s="66">
        <f t="shared" ref="C11:P11" si="1">MAX(C16:C217)</f>
        <v>64.051500000000004</v>
      </c>
      <c r="D11" s="66">
        <f t="shared" si="1"/>
        <v>63.565000000000005</v>
      </c>
      <c r="E11" s="66">
        <f t="shared" si="1"/>
        <v>64.423999999999992</v>
      </c>
      <c r="F11" s="66">
        <f t="shared" si="1"/>
        <v>63.744</v>
      </c>
      <c r="G11" s="66">
        <f t="shared" si="1"/>
        <v>64.262999999999991</v>
      </c>
      <c r="H11" s="66">
        <f t="shared" si="1"/>
        <v>63.384999999999998</v>
      </c>
      <c r="I11" s="66">
        <f t="shared" si="1"/>
        <v>64.555999999999997</v>
      </c>
      <c r="J11" s="66">
        <f t="shared" si="1"/>
        <v>62.024500000000003</v>
      </c>
      <c r="K11" s="66">
        <f t="shared" si="1"/>
        <v>63.586500000000001</v>
      </c>
      <c r="L11" s="66">
        <f t="shared" si="1"/>
        <v>64.103999999999999</v>
      </c>
      <c r="M11" s="66">
        <f t="shared" si="1"/>
        <v>64.265000000000001</v>
      </c>
      <c r="N11" s="66">
        <f t="shared" si="1"/>
        <v>63.906999999999996</v>
      </c>
      <c r="O11" s="66">
        <f t="shared" si="1"/>
        <v>63.144000000000005</v>
      </c>
      <c r="P11" s="66">
        <f t="shared" si="1"/>
        <v>63.144000000000005</v>
      </c>
      <c r="Q11" s="66"/>
      <c r="R11" s="66"/>
      <c r="S11" s="66"/>
      <c r="T11" s="66"/>
      <c r="U11" s="66"/>
      <c r="V11" s="66"/>
      <c r="W11" s="66"/>
      <c r="X11" s="66"/>
      <c r="Y11" s="66"/>
      <c r="Z11" s="66"/>
      <c r="AA11" s="66"/>
      <c r="AB11" s="66"/>
      <c r="AC11" s="66"/>
      <c r="AD11" s="66"/>
      <c r="AE11" s="66"/>
      <c r="AF11" s="66"/>
      <c r="AG11" s="66"/>
      <c r="AH11" s="66"/>
      <c r="AI11" s="66"/>
      <c r="AJ11" s="66"/>
    </row>
    <row r="12" spans="1:36" x14ac:dyDescent="0.2">
      <c r="A12" s="65" t="s">
        <v>21</v>
      </c>
      <c r="B12" s="66">
        <f>MIN(B16:B217)</f>
        <v>45.791999999999994</v>
      </c>
      <c r="C12" s="66">
        <f t="shared" ref="C12:P12" si="2">MIN(C16:C217)</f>
        <v>47.2395</v>
      </c>
      <c r="D12" s="66">
        <f t="shared" si="2"/>
        <v>47.006</v>
      </c>
      <c r="E12" s="66">
        <f t="shared" si="2"/>
        <v>47.842999999999996</v>
      </c>
      <c r="F12" s="66">
        <f t="shared" si="2"/>
        <v>47.443999999999996</v>
      </c>
      <c r="G12" s="66">
        <f t="shared" si="2"/>
        <v>48.081499999999998</v>
      </c>
      <c r="H12" s="66">
        <f t="shared" si="2"/>
        <v>47.470999999999997</v>
      </c>
      <c r="I12" s="66">
        <f t="shared" si="2"/>
        <v>48.149500000000003</v>
      </c>
      <c r="J12" s="66">
        <f t="shared" si="2"/>
        <v>48.014500000000005</v>
      </c>
      <c r="K12" s="66">
        <f t="shared" si="2"/>
        <v>48.642999999999994</v>
      </c>
      <c r="L12" s="66">
        <f t="shared" si="2"/>
        <v>47.010500000000008</v>
      </c>
      <c r="M12" s="66">
        <f t="shared" si="2"/>
        <v>46.772000000000006</v>
      </c>
      <c r="N12" s="66">
        <f t="shared" si="2"/>
        <v>45.896000000000001</v>
      </c>
      <c r="O12" s="66">
        <f t="shared" si="2"/>
        <v>46.292000000000009</v>
      </c>
      <c r="P12" s="66">
        <f t="shared" si="2"/>
        <v>46.292000000000009</v>
      </c>
      <c r="Q12" s="66"/>
      <c r="R12" s="66"/>
      <c r="S12" s="66"/>
      <c r="T12" s="66"/>
      <c r="U12" s="66"/>
      <c r="V12" s="66"/>
      <c r="W12" s="66"/>
      <c r="X12" s="66"/>
      <c r="Y12" s="66"/>
      <c r="Z12" s="66"/>
      <c r="AA12" s="66"/>
      <c r="AB12" s="66"/>
      <c r="AC12" s="66"/>
      <c r="AD12" s="66"/>
      <c r="AE12" s="66"/>
      <c r="AF12" s="66"/>
      <c r="AG12" s="66"/>
      <c r="AH12" s="66"/>
      <c r="AI12" s="66"/>
      <c r="AJ12" s="66"/>
    </row>
    <row r="14" spans="1:36" s="67" customFormat="1" ht="90" x14ac:dyDescent="0.2">
      <c r="A14" s="64" t="s">
        <v>2</v>
      </c>
      <c r="B14" s="64" t="s">
        <v>23</v>
      </c>
      <c r="C14" s="64" t="s">
        <v>24</v>
      </c>
      <c r="D14" s="64" t="s">
        <v>25</v>
      </c>
      <c r="E14" s="64" t="s">
        <v>26</v>
      </c>
      <c r="F14" s="64" t="s">
        <v>27</v>
      </c>
      <c r="G14" s="64" t="s">
        <v>28</v>
      </c>
      <c r="H14" s="64" t="s">
        <v>29</v>
      </c>
      <c r="I14" s="64" t="s">
        <v>30</v>
      </c>
      <c r="J14" s="64" t="s">
        <v>31</v>
      </c>
      <c r="K14" s="64" t="s">
        <v>32</v>
      </c>
      <c r="L14" s="64" t="s">
        <v>33</v>
      </c>
      <c r="M14" s="64" t="s">
        <v>34</v>
      </c>
      <c r="N14" s="64" t="s">
        <v>35</v>
      </c>
      <c r="O14" s="64" t="s">
        <v>36</v>
      </c>
      <c r="P14" s="64" t="s">
        <v>37</v>
      </c>
      <c r="Q14" s="26"/>
      <c r="R14" s="26"/>
      <c r="S14" s="26"/>
      <c r="T14" s="26"/>
      <c r="U14" s="26"/>
      <c r="V14" s="26"/>
      <c r="W14" s="26"/>
      <c r="X14" s="26"/>
      <c r="Y14" s="26"/>
      <c r="Z14" s="26"/>
      <c r="AA14" s="26"/>
      <c r="AB14" s="26"/>
      <c r="AC14" s="26"/>
      <c r="AD14" s="26"/>
      <c r="AE14" s="26"/>
      <c r="AF14" s="26"/>
      <c r="AG14" s="26"/>
      <c r="AH14" s="26"/>
      <c r="AI14" s="26"/>
      <c r="AJ14" s="26"/>
    </row>
    <row r="15" spans="1:36" x14ac:dyDescent="0.2">
      <c r="A15" s="68" t="str">
        <f>'CSRHub Ratings'!B15</f>
        <v>American Well Corp</v>
      </c>
      <c r="B15" s="69">
        <f>SUMPRODUCT('CSRHub Ratings'!C15:N15,'TNFD Mapping'!$C$15:$N$15)</f>
        <v>44.158499999999997</v>
      </c>
      <c r="C15" s="69">
        <f>SUMPRODUCT('CSRHub Ratings'!$C15:$N15,'TNFD Mapping'!$C$16:$N$16)</f>
        <v>49.811</v>
      </c>
      <c r="D15" s="69">
        <f>SUMPRODUCT('CSRHub Ratings'!$C15:$N15,'TNFD Mapping'!$C$17:$N$17)</f>
        <v>50.484999999999999</v>
      </c>
      <c r="E15" s="69">
        <f>SUMPRODUCT('CSRHub Ratings'!$C15:$N15,'TNFD Mapping'!$C$18:$N$18)</f>
        <v>49.393499999999996</v>
      </c>
      <c r="F15" s="69">
        <f>SUMPRODUCT('CSRHub Ratings'!$C15:$N15,'TNFD Mapping'!$C$19:$N$19)</f>
        <v>49.942499999999995</v>
      </c>
      <c r="G15" s="69">
        <f>SUMPRODUCT('CSRHub Ratings'!$C15:$N15,'TNFD Mapping'!$C$20:$N$20)</f>
        <v>49.125500000000002</v>
      </c>
      <c r="H15" s="69">
        <f>SUMPRODUCT('CSRHub Ratings'!$C15:$N15,'TNFD Mapping'!$C$21:$N$21)</f>
        <v>49.872999999999998</v>
      </c>
      <c r="I15" s="69">
        <f>SUMPRODUCT('CSRHub Ratings'!$C15:$N15,'TNFD Mapping'!$C$22:$N$22)</f>
        <v>48.32650000000001</v>
      </c>
      <c r="J15" s="69">
        <f>SUMPRODUCT('CSRHub Ratings'!$C15:$N15,'TNFD Mapping'!$C$23:$N$23)</f>
        <v>52.741</v>
      </c>
      <c r="K15" s="69">
        <f>SUMPRODUCT('CSRHub Ratings'!$C15:$N15,'TNFD Mapping'!$C$24:$N$24)</f>
        <v>50.055500000000002</v>
      </c>
      <c r="L15" s="69">
        <f>SUMPRODUCT('CSRHub Ratings'!$C15:$N15,'TNFD Mapping'!$C$25:$N$25)</f>
        <v>48.362500000000004</v>
      </c>
      <c r="M15" s="69">
        <f>SUMPRODUCT('CSRHub Ratings'!$C15:$N15,'TNFD Mapping'!$C$26:$N$26)</f>
        <v>48.630499999999998</v>
      </c>
      <c r="N15" s="69">
        <f>SUMPRODUCT('CSRHub Ratings'!$C15:$N15,'TNFD Mapping'!$C$27:$N$27)</f>
        <v>49.715500000000006</v>
      </c>
      <c r="O15" s="69">
        <f>SUMPRODUCT('CSRHub Ratings'!$C15:$N15,'TNFD Mapping'!$C$28:$N$28)</f>
        <v>51.7</v>
      </c>
      <c r="P15" s="69">
        <f>SUMPRODUCT('CSRHub Ratings'!$C15:$N15,'TNFD Mapping'!$C$29:$N$29)</f>
        <v>51.7</v>
      </c>
      <c r="Q15" s="69"/>
      <c r="R15" s="69"/>
      <c r="S15" s="69"/>
      <c r="T15" s="69"/>
      <c r="U15" s="69"/>
      <c r="V15" s="69"/>
      <c r="W15" s="69"/>
      <c r="X15" s="69"/>
      <c r="Y15" s="69"/>
      <c r="Z15" s="69"/>
      <c r="AA15" s="69"/>
      <c r="AB15" s="69"/>
      <c r="AC15" s="69"/>
      <c r="AD15" s="69"/>
      <c r="AE15" s="69"/>
      <c r="AF15" s="69"/>
      <c r="AG15" s="69"/>
      <c r="AH15" s="69"/>
      <c r="AI15" s="69"/>
      <c r="AJ15" s="69"/>
    </row>
    <row r="16" spans="1:36" x14ac:dyDescent="0.2">
      <c r="A16" s="70" t="str">
        <f>'CSRHub Ratings'!B16</f>
        <v>Pernod Ricard</v>
      </c>
      <c r="B16" s="71">
        <f>SUMPRODUCT('CSRHub Ratings'!C16:N16,'TNFD Mapping'!$C$15:$N$15)</f>
        <v>60.452000000000005</v>
      </c>
      <c r="C16" s="71">
        <f>SUMPRODUCT('CSRHub Ratings'!$C16:$N16,'TNFD Mapping'!$C$16:$N$16)</f>
        <v>59.054500000000004</v>
      </c>
      <c r="D16" s="71">
        <f>SUMPRODUCT('CSRHub Ratings'!$C16:$N16,'TNFD Mapping'!$C$17:$N$17)</f>
        <v>58.448999999999998</v>
      </c>
      <c r="E16" s="71">
        <f>SUMPRODUCT('CSRHub Ratings'!$C16:$N16,'TNFD Mapping'!$C$18:$N$18)</f>
        <v>60.3035</v>
      </c>
      <c r="F16" s="71">
        <f>SUMPRODUCT('CSRHub Ratings'!$C16:$N16,'TNFD Mapping'!$C$19:$N$19)</f>
        <v>58.905499999999996</v>
      </c>
      <c r="G16" s="71">
        <f>SUMPRODUCT('CSRHub Ratings'!$C16:$N16,'TNFD Mapping'!$C$20:$N$20)</f>
        <v>60.061</v>
      </c>
      <c r="H16" s="71">
        <f>SUMPRODUCT('CSRHub Ratings'!$C16:$N16,'TNFD Mapping'!$C$21:$N$21)</f>
        <v>61.318499999999993</v>
      </c>
      <c r="I16" s="71">
        <f>SUMPRODUCT('CSRHub Ratings'!$C16:$N16,'TNFD Mapping'!$C$22:$N$22)</f>
        <v>59.874000000000002</v>
      </c>
      <c r="J16" s="71">
        <f>SUMPRODUCT('CSRHub Ratings'!$C16:$N16,'TNFD Mapping'!$C$23:$N$23)</f>
        <v>57.169499999999999</v>
      </c>
      <c r="K16" s="71">
        <f>SUMPRODUCT('CSRHub Ratings'!$C16:$N16,'TNFD Mapping'!$C$24:$N$24)</f>
        <v>58.911999999999992</v>
      </c>
      <c r="L16" s="71">
        <f>SUMPRODUCT('CSRHub Ratings'!$C16:$N16,'TNFD Mapping'!$C$25:$N$25)</f>
        <v>57.189000000000007</v>
      </c>
      <c r="M16" s="71">
        <f>SUMPRODUCT('CSRHub Ratings'!$C16:$N16,'TNFD Mapping'!$C$26:$N$26)</f>
        <v>57.431500000000007</v>
      </c>
      <c r="N16" s="71">
        <f>SUMPRODUCT('CSRHub Ratings'!$C16:$N16,'TNFD Mapping'!$C$27:$N$27)</f>
        <v>56.518500000000003</v>
      </c>
      <c r="O16" s="71">
        <f>SUMPRODUCT('CSRHub Ratings'!$C16:$N16,'TNFD Mapping'!$C$28:$N$28)</f>
        <v>56.184000000000005</v>
      </c>
      <c r="P16" s="71">
        <f>SUMPRODUCT('CSRHub Ratings'!$C16:$N16,'TNFD Mapping'!$C$29:$N$29)</f>
        <v>56.184000000000005</v>
      </c>
      <c r="Q16" s="66"/>
      <c r="R16" s="66"/>
      <c r="S16" s="66"/>
      <c r="T16" s="66"/>
      <c r="U16" s="66"/>
      <c r="V16" s="66"/>
      <c r="W16" s="66"/>
      <c r="X16" s="66"/>
      <c r="Y16" s="66"/>
      <c r="Z16" s="66"/>
      <c r="AA16" s="66"/>
      <c r="AB16" s="66"/>
      <c r="AC16" s="66"/>
      <c r="AD16" s="66"/>
      <c r="AE16" s="66"/>
      <c r="AF16" s="66"/>
      <c r="AG16" s="66"/>
      <c r="AH16" s="66"/>
      <c r="AI16" s="66"/>
      <c r="AJ16" s="66"/>
    </row>
    <row r="17" spans="1:36" x14ac:dyDescent="0.2">
      <c r="A17" s="70" t="str">
        <f>'CSRHub Ratings'!B17</f>
        <v>FILA Fabbrica Italiana Lapis d Affni SpA</v>
      </c>
      <c r="B17" s="71">
        <f>SUMPRODUCT('CSRHub Ratings'!C17:N17,'TNFD Mapping'!$C$15:$N$15)</f>
        <v>52.396000000000001</v>
      </c>
      <c r="C17" s="71">
        <f>SUMPRODUCT('CSRHub Ratings'!$C17:$N17,'TNFD Mapping'!$C$16:$N$16)</f>
        <v>53.859500000000004</v>
      </c>
      <c r="D17" s="71">
        <f>SUMPRODUCT('CSRHub Ratings'!$C17:$N17,'TNFD Mapping'!$C$17:$N$17)</f>
        <v>53.661999999999999</v>
      </c>
      <c r="E17" s="71">
        <f>SUMPRODUCT('CSRHub Ratings'!$C17:$N17,'TNFD Mapping'!$C$18:$N$18)</f>
        <v>53.943999999999996</v>
      </c>
      <c r="F17" s="71">
        <f>SUMPRODUCT('CSRHub Ratings'!$C17:$N17,'TNFD Mapping'!$C$19:$N$19)</f>
        <v>53.627000000000002</v>
      </c>
      <c r="G17" s="71">
        <f>SUMPRODUCT('CSRHub Ratings'!$C17:$N17,'TNFD Mapping'!$C$20:$N$20)</f>
        <v>53.750499999999995</v>
      </c>
      <c r="H17" s="71">
        <f>SUMPRODUCT('CSRHub Ratings'!$C17:$N17,'TNFD Mapping'!$C$21:$N$21)</f>
        <v>53.945999999999998</v>
      </c>
      <c r="I17" s="71">
        <f>SUMPRODUCT('CSRHub Ratings'!$C17:$N17,'TNFD Mapping'!$C$22:$N$22)</f>
        <v>53.828500000000005</v>
      </c>
      <c r="J17" s="71">
        <f>SUMPRODUCT('CSRHub Ratings'!$C17:$N17,'TNFD Mapping'!$C$23:$N$23)</f>
        <v>53.188499999999998</v>
      </c>
      <c r="K17" s="71">
        <f>SUMPRODUCT('CSRHub Ratings'!$C17:$N17,'TNFD Mapping'!$C$24:$N$24)</f>
        <v>53.656500000000001</v>
      </c>
      <c r="L17" s="71">
        <f>SUMPRODUCT('CSRHub Ratings'!$C17:$N17,'TNFD Mapping'!$C$25:$N$25)</f>
        <v>53.737500000000004</v>
      </c>
      <c r="M17" s="71">
        <f>SUMPRODUCT('CSRHub Ratings'!$C17:$N17,'TNFD Mapping'!$C$26:$N$26)</f>
        <v>53.931000000000004</v>
      </c>
      <c r="N17" s="71">
        <f>SUMPRODUCT('CSRHub Ratings'!$C17:$N17,'TNFD Mapping'!$C$27:$N$27)</f>
        <v>54.001000000000005</v>
      </c>
      <c r="O17" s="71">
        <f>SUMPRODUCT('CSRHub Ratings'!$C17:$N17,'TNFD Mapping'!$C$28:$N$28)</f>
        <v>53.706000000000003</v>
      </c>
      <c r="P17" s="71">
        <f>SUMPRODUCT('CSRHub Ratings'!$C17:$N17,'TNFD Mapping'!$C$29:$N$29)</f>
        <v>53.706000000000003</v>
      </c>
      <c r="Q17" s="66"/>
      <c r="R17" s="66"/>
      <c r="S17" s="66"/>
      <c r="T17" s="66"/>
      <c r="U17" s="66"/>
      <c r="V17" s="66"/>
      <c r="W17" s="66"/>
      <c r="X17" s="66"/>
      <c r="Y17" s="66"/>
      <c r="Z17" s="66"/>
      <c r="AA17" s="66"/>
      <c r="AB17" s="66"/>
      <c r="AC17" s="66"/>
      <c r="AD17" s="66"/>
      <c r="AE17" s="66"/>
      <c r="AF17" s="66"/>
      <c r="AG17" s="66"/>
      <c r="AH17" s="66"/>
      <c r="AI17" s="66"/>
      <c r="AJ17" s="66"/>
    </row>
    <row r="18" spans="1:36" x14ac:dyDescent="0.2">
      <c r="A18" s="70" t="str">
        <f>'CSRHub Ratings'!B18</f>
        <v>Coty Inc.</v>
      </c>
      <c r="B18" s="71">
        <f>SUMPRODUCT('CSRHub Ratings'!C18:N18,'TNFD Mapping'!$C$15:$N$15)</f>
        <v>63.004000000000019</v>
      </c>
      <c r="C18" s="71">
        <f>SUMPRODUCT('CSRHub Ratings'!$C18:$N18,'TNFD Mapping'!$C$16:$N$16)</f>
        <v>59.773000000000003</v>
      </c>
      <c r="D18" s="71">
        <f>SUMPRODUCT('CSRHub Ratings'!$C18:$N18,'TNFD Mapping'!$C$17:$N$17)</f>
        <v>59.075000000000003</v>
      </c>
      <c r="E18" s="71">
        <f>SUMPRODUCT('CSRHub Ratings'!$C18:$N18,'TNFD Mapping'!$C$18:$N$18)</f>
        <v>60.328000000000003</v>
      </c>
      <c r="F18" s="71">
        <f>SUMPRODUCT('CSRHub Ratings'!$C18:$N18,'TNFD Mapping'!$C$19:$N$19)</f>
        <v>59.262999999999998</v>
      </c>
      <c r="G18" s="71">
        <f>SUMPRODUCT('CSRHub Ratings'!$C18:$N18,'TNFD Mapping'!$C$20:$N$20)</f>
        <v>59.983499999999992</v>
      </c>
      <c r="H18" s="71">
        <f>SUMPRODUCT('CSRHub Ratings'!$C18:$N18,'TNFD Mapping'!$C$21:$N$21)</f>
        <v>58.846999999999994</v>
      </c>
      <c r="I18" s="71">
        <f>SUMPRODUCT('CSRHub Ratings'!$C18:$N18,'TNFD Mapping'!$C$22:$N$22)</f>
        <v>60.314499999999995</v>
      </c>
      <c r="J18" s="71">
        <f>SUMPRODUCT('CSRHub Ratings'!$C18:$N18,'TNFD Mapping'!$C$23:$N$23)</f>
        <v>57.004999999999995</v>
      </c>
      <c r="K18" s="71">
        <f>SUMPRODUCT('CSRHub Ratings'!$C18:$N18,'TNFD Mapping'!$C$24:$N$24)</f>
        <v>59.097499999999997</v>
      </c>
      <c r="L18" s="71">
        <f>SUMPRODUCT('CSRHub Ratings'!$C18:$N18,'TNFD Mapping'!$C$25:$N$25)</f>
        <v>59.535499999999999</v>
      </c>
      <c r="M18" s="71">
        <f>SUMPRODUCT('CSRHub Ratings'!$C18:$N18,'TNFD Mapping'!$C$26:$N$26)</f>
        <v>59.88</v>
      </c>
      <c r="N18" s="71">
        <f>SUMPRODUCT('CSRHub Ratings'!$C18:$N18,'TNFD Mapping'!$C$27:$N$27)</f>
        <v>59.503999999999998</v>
      </c>
      <c r="O18" s="71">
        <f>SUMPRODUCT('CSRHub Ratings'!$C18:$N18,'TNFD Mapping'!$C$28:$N$28)</f>
        <v>57.336000000000006</v>
      </c>
      <c r="P18" s="71">
        <f>SUMPRODUCT('CSRHub Ratings'!$C18:$N18,'TNFD Mapping'!$C$29:$N$29)</f>
        <v>57.336000000000006</v>
      </c>
      <c r="Q18" s="66"/>
      <c r="R18" s="66"/>
      <c r="S18" s="66"/>
      <c r="T18" s="66"/>
      <c r="U18" s="66"/>
      <c r="V18" s="66"/>
      <c r="W18" s="66"/>
      <c r="X18" s="66"/>
      <c r="Y18" s="66"/>
      <c r="Z18" s="66"/>
      <c r="AA18" s="66"/>
      <c r="AB18" s="66"/>
      <c r="AC18" s="66"/>
      <c r="AD18" s="66"/>
      <c r="AE18" s="66"/>
      <c r="AF18" s="66"/>
      <c r="AG18" s="66"/>
      <c r="AH18" s="66"/>
      <c r="AI18" s="66"/>
      <c r="AJ18" s="66"/>
    </row>
    <row r="19" spans="1:36" x14ac:dyDescent="0.2">
      <c r="A19" s="70" t="str">
        <f>'CSRHub Ratings'!B19</f>
        <v>Barnes &amp; Noble, Inc.</v>
      </c>
      <c r="B19" s="71">
        <f>SUMPRODUCT('CSRHub Ratings'!C19:N19,'TNFD Mapping'!$C$15:$N$15)</f>
        <v>45.791999999999994</v>
      </c>
      <c r="C19" s="71">
        <f>SUMPRODUCT('CSRHub Ratings'!$C19:$N19,'TNFD Mapping'!$C$16:$N$16)</f>
        <v>47.2395</v>
      </c>
      <c r="D19" s="71">
        <f>SUMPRODUCT('CSRHub Ratings'!$C19:$N19,'TNFD Mapping'!$C$17:$N$17)</f>
        <v>47.006</v>
      </c>
      <c r="E19" s="71">
        <f>SUMPRODUCT('CSRHub Ratings'!$C19:$N19,'TNFD Mapping'!$C$18:$N$18)</f>
        <v>47.842999999999996</v>
      </c>
      <c r="F19" s="71">
        <f>SUMPRODUCT('CSRHub Ratings'!$C19:$N19,'TNFD Mapping'!$C$19:$N$19)</f>
        <v>47.443999999999996</v>
      </c>
      <c r="G19" s="71">
        <f>SUMPRODUCT('CSRHub Ratings'!$C19:$N19,'TNFD Mapping'!$C$20:$N$20)</f>
        <v>48.081499999999998</v>
      </c>
      <c r="H19" s="71">
        <f>SUMPRODUCT('CSRHub Ratings'!$C19:$N19,'TNFD Mapping'!$C$21:$N$21)</f>
        <v>47.470999999999997</v>
      </c>
      <c r="I19" s="71">
        <f>SUMPRODUCT('CSRHub Ratings'!$C19:$N19,'TNFD Mapping'!$C$22:$N$22)</f>
        <v>48.149500000000003</v>
      </c>
      <c r="J19" s="71">
        <f>SUMPRODUCT('CSRHub Ratings'!$C19:$N19,'TNFD Mapping'!$C$23:$N$23)</f>
        <v>48.014500000000005</v>
      </c>
      <c r="K19" s="71">
        <f>SUMPRODUCT('CSRHub Ratings'!$C19:$N19,'TNFD Mapping'!$C$24:$N$24)</f>
        <v>48.642999999999994</v>
      </c>
      <c r="L19" s="71">
        <f>SUMPRODUCT('CSRHub Ratings'!$C19:$N19,'TNFD Mapping'!$C$25:$N$25)</f>
        <v>47.010500000000008</v>
      </c>
      <c r="M19" s="71">
        <f>SUMPRODUCT('CSRHub Ratings'!$C19:$N19,'TNFD Mapping'!$C$26:$N$26)</f>
        <v>46.772000000000006</v>
      </c>
      <c r="N19" s="71">
        <f>SUMPRODUCT('CSRHub Ratings'!$C19:$N19,'TNFD Mapping'!$C$27:$N$27)</f>
        <v>45.896000000000001</v>
      </c>
      <c r="O19" s="71">
        <f>SUMPRODUCT('CSRHub Ratings'!$C19:$N19,'TNFD Mapping'!$C$28:$N$28)</f>
        <v>46.292000000000009</v>
      </c>
      <c r="P19" s="71">
        <f>SUMPRODUCT('CSRHub Ratings'!$C19:$N19,'TNFD Mapping'!$C$29:$N$29)</f>
        <v>46.292000000000009</v>
      </c>
      <c r="Q19" s="66"/>
      <c r="R19" s="66"/>
      <c r="S19" s="66"/>
      <c r="T19" s="66"/>
      <c r="U19" s="66"/>
      <c r="V19" s="66"/>
      <c r="W19" s="66"/>
      <c r="X19" s="66"/>
      <c r="Y19" s="66"/>
      <c r="Z19" s="66"/>
      <c r="AA19" s="66"/>
      <c r="AB19" s="66"/>
      <c r="AC19" s="66"/>
      <c r="AD19" s="66"/>
      <c r="AE19" s="66"/>
      <c r="AF19" s="66"/>
      <c r="AG19" s="66"/>
      <c r="AH19" s="66"/>
      <c r="AI19" s="66"/>
      <c r="AJ19" s="66"/>
    </row>
    <row r="20" spans="1:36" x14ac:dyDescent="0.2">
      <c r="A20" s="70" t="str">
        <f>'CSRHub Ratings'!B20</f>
        <v>3M Company</v>
      </c>
      <c r="B20" s="71">
        <f>SUMPRODUCT('CSRHub Ratings'!C20:N20,'TNFD Mapping'!$C$15:$N$15)</f>
        <v>59.929500000000004</v>
      </c>
      <c r="C20" s="71">
        <f>SUMPRODUCT('CSRHub Ratings'!$C20:$N20,'TNFD Mapping'!$C$16:$N$16)</f>
        <v>53.369500000000002</v>
      </c>
      <c r="D20" s="71">
        <f>SUMPRODUCT('CSRHub Ratings'!$C20:$N20,'TNFD Mapping'!$C$17:$N$17)</f>
        <v>53.154000000000003</v>
      </c>
      <c r="E20" s="71">
        <f>SUMPRODUCT('CSRHub Ratings'!$C20:$N20,'TNFD Mapping'!$C$18:$N$18)</f>
        <v>52.753500000000003</v>
      </c>
      <c r="F20" s="71">
        <f>SUMPRODUCT('CSRHub Ratings'!$C20:$N20,'TNFD Mapping'!$C$19:$N$19)</f>
        <v>53.152499999999996</v>
      </c>
      <c r="G20" s="71">
        <f>SUMPRODUCT('CSRHub Ratings'!$C20:$N20,'TNFD Mapping'!$C$20:$N$20)</f>
        <v>52.951500000000003</v>
      </c>
      <c r="H20" s="71">
        <f>SUMPRODUCT('CSRHub Ratings'!$C20:$N20,'TNFD Mapping'!$C$21:$N$21)</f>
        <v>48.141000000000005</v>
      </c>
      <c r="I20" s="71">
        <f>SUMPRODUCT('CSRHub Ratings'!$C20:$N20,'TNFD Mapping'!$C$22:$N$22)</f>
        <v>53.781500000000001</v>
      </c>
      <c r="J20" s="71">
        <f>SUMPRODUCT('CSRHub Ratings'!$C20:$N20,'TNFD Mapping'!$C$23:$N$23)</f>
        <v>53.166499999999999</v>
      </c>
      <c r="K20" s="71">
        <f>SUMPRODUCT('CSRHub Ratings'!$C20:$N20,'TNFD Mapping'!$C$24:$N$24)</f>
        <v>53.954000000000001</v>
      </c>
      <c r="L20" s="71">
        <f>SUMPRODUCT('CSRHub Ratings'!$C20:$N20,'TNFD Mapping'!$C$25:$N$25)</f>
        <v>55.843500000000006</v>
      </c>
      <c r="M20" s="71">
        <f>SUMPRODUCT('CSRHub Ratings'!$C20:$N20,'TNFD Mapping'!$C$26:$N$26)</f>
        <v>55.645499999999998</v>
      </c>
      <c r="N20" s="71">
        <f>SUMPRODUCT('CSRHub Ratings'!$C20:$N20,'TNFD Mapping'!$C$27:$N$27)</f>
        <v>55.648499999999999</v>
      </c>
      <c r="O20" s="71">
        <f>SUMPRODUCT('CSRHub Ratings'!$C20:$N20,'TNFD Mapping'!$C$28:$N$28)</f>
        <v>55.684000000000005</v>
      </c>
      <c r="P20" s="71">
        <f>SUMPRODUCT('CSRHub Ratings'!$C20:$N20,'TNFD Mapping'!$C$29:$N$29)</f>
        <v>55.684000000000005</v>
      </c>
      <c r="Q20" s="66"/>
      <c r="R20" s="66"/>
      <c r="S20" s="66"/>
      <c r="T20" s="66"/>
      <c r="U20" s="66"/>
      <c r="V20" s="66"/>
      <c r="W20" s="66"/>
      <c r="X20" s="66"/>
      <c r="Y20" s="66"/>
      <c r="Z20" s="66"/>
      <c r="AA20" s="66"/>
      <c r="AB20" s="66"/>
      <c r="AC20" s="66"/>
      <c r="AD20" s="66"/>
      <c r="AE20" s="66"/>
      <c r="AF20" s="66"/>
      <c r="AG20" s="66"/>
      <c r="AH20" s="66"/>
      <c r="AI20" s="66"/>
      <c r="AJ20" s="66"/>
    </row>
    <row r="21" spans="1:36" x14ac:dyDescent="0.2">
      <c r="A21" s="70" t="str">
        <f>'CSRHub Ratings'!B21</f>
        <v>Newell Rubbermaid Inc.</v>
      </c>
      <c r="B21" s="71">
        <f>SUMPRODUCT('CSRHub Ratings'!C21:N21,'TNFD Mapping'!$C$15:$N$15)</f>
        <v>57.01100000000001</v>
      </c>
      <c r="C21" s="71">
        <f>SUMPRODUCT('CSRHub Ratings'!$C21:$N21,'TNFD Mapping'!$C$16:$N$16)</f>
        <v>54.749499999999998</v>
      </c>
      <c r="D21" s="71">
        <f>SUMPRODUCT('CSRHub Ratings'!$C21:$N21,'TNFD Mapping'!$C$17:$N$17)</f>
        <v>54.652000000000001</v>
      </c>
      <c r="E21" s="71">
        <f>SUMPRODUCT('CSRHub Ratings'!$C21:$N21,'TNFD Mapping'!$C$18:$N$18)</f>
        <v>54.213999999999999</v>
      </c>
      <c r="F21" s="71">
        <f>SUMPRODUCT('CSRHub Ratings'!$C21:$N21,'TNFD Mapping'!$C$19:$N$19)</f>
        <v>54.338999999999999</v>
      </c>
      <c r="G21" s="71">
        <f>SUMPRODUCT('CSRHub Ratings'!$C21:$N21,'TNFD Mapping'!$C$20:$N$20)</f>
        <v>53.963499999999996</v>
      </c>
      <c r="H21" s="71">
        <f>SUMPRODUCT('CSRHub Ratings'!$C21:$N21,'TNFD Mapping'!$C$21:$N$21)</f>
        <v>54.009500000000003</v>
      </c>
      <c r="I21" s="71">
        <f>SUMPRODUCT('CSRHub Ratings'!$C21:$N21,'TNFD Mapping'!$C$22:$N$22)</f>
        <v>54.283500000000004</v>
      </c>
      <c r="J21" s="71">
        <f>SUMPRODUCT('CSRHub Ratings'!$C21:$N21,'TNFD Mapping'!$C$23:$N$23)</f>
        <v>54.072499999999991</v>
      </c>
      <c r="K21" s="71">
        <f>SUMPRODUCT('CSRHub Ratings'!$C21:$N21,'TNFD Mapping'!$C$24:$N$24)</f>
        <v>54.234999999999999</v>
      </c>
      <c r="L21" s="71">
        <f>SUMPRODUCT('CSRHub Ratings'!$C21:$N21,'TNFD Mapping'!$C$25:$N$25)</f>
        <v>55.674499999999995</v>
      </c>
      <c r="M21" s="71">
        <f>SUMPRODUCT('CSRHub Ratings'!$C21:$N21,'TNFD Mapping'!$C$26:$N$26)</f>
        <v>55.925000000000004</v>
      </c>
      <c r="N21" s="71">
        <f>SUMPRODUCT('CSRHub Ratings'!$C21:$N21,'TNFD Mapping'!$C$27:$N$27)</f>
        <v>56.551000000000002</v>
      </c>
      <c r="O21" s="71">
        <f>SUMPRODUCT('CSRHub Ratings'!$C21:$N21,'TNFD Mapping'!$C$28:$N$28)</f>
        <v>56.872</v>
      </c>
      <c r="P21" s="71">
        <f>SUMPRODUCT('CSRHub Ratings'!$C21:$N21,'TNFD Mapping'!$C$29:$N$29)</f>
        <v>56.872</v>
      </c>
      <c r="Q21" s="66"/>
      <c r="R21" s="66"/>
      <c r="S21" s="66"/>
      <c r="T21" s="66"/>
      <c r="U21" s="66"/>
      <c r="V21" s="66"/>
      <c r="W21" s="66"/>
      <c r="X21" s="66"/>
      <c r="Y21" s="66"/>
      <c r="Z21" s="66"/>
      <c r="AA21" s="66"/>
      <c r="AB21" s="66"/>
      <c r="AC21" s="66"/>
      <c r="AD21" s="66"/>
      <c r="AE21" s="66"/>
      <c r="AF21" s="66"/>
      <c r="AG21" s="66"/>
      <c r="AH21" s="66"/>
      <c r="AI21" s="66"/>
      <c r="AJ21" s="66"/>
    </row>
    <row r="22" spans="1:36" x14ac:dyDescent="0.2">
      <c r="A22" s="70" t="str">
        <f>'CSRHub Ratings'!B22</f>
        <v>Procter &amp; Gamble Company</v>
      </c>
      <c r="B22" s="71">
        <f>SUMPRODUCT('CSRHub Ratings'!C22:N22,'TNFD Mapping'!$C$15:$N$15)</f>
        <v>63.159499999999994</v>
      </c>
      <c r="C22" s="71">
        <f>SUMPRODUCT('CSRHub Ratings'!$C22:$N22,'TNFD Mapping'!$C$16:$N$16)</f>
        <v>62.185999999999993</v>
      </c>
      <c r="D22" s="71">
        <f>SUMPRODUCT('CSRHub Ratings'!$C22:$N22,'TNFD Mapping'!$C$17:$N$17)</f>
        <v>61.744999999999997</v>
      </c>
      <c r="E22" s="71">
        <f>SUMPRODUCT('CSRHub Ratings'!$C22:$N22,'TNFD Mapping'!$C$18:$N$18)</f>
        <v>62.515999999999991</v>
      </c>
      <c r="F22" s="71">
        <f>SUMPRODUCT('CSRHub Ratings'!$C22:$N22,'TNFD Mapping'!$C$19:$N$19)</f>
        <v>61.908999999999992</v>
      </c>
      <c r="G22" s="71">
        <f>SUMPRODUCT('CSRHub Ratings'!$C22:$N22,'TNFD Mapping'!$C$20:$N$20)</f>
        <v>62.376499999999993</v>
      </c>
      <c r="H22" s="71">
        <f>SUMPRODUCT('CSRHub Ratings'!$C22:$N22,'TNFD Mapping'!$C$21:$N$21)</f>
        <v>59.930999999999997</v>
      </c>
      <c r="I22" s="71">
        <f>SUMPRODUCT('CSRHub Ratings'!$C22:$N22,'TNFD Mapping'!$C$22:$N$22)</f>
        <v>62.651499999999999</v>
      </c>
      <c r="J22" s="71">
        <f>SUMPRODUCT('CSRHub Ratings'!$C22:$N22,'TNFD Mapping'!$C$23:$N$23)</f>
        <v>60.134</v>
      </c>
      <c r="K22" s="71">
        <f>SUMPRODUCT('CSRHub Ratings'!$C22:$N22,'TNFD Mapping'!$C$24:$N$24)</f>
        <v>61.61</v>
      </c>
      <c r="L22" s="71">
        <f>SUMPRODUCT('CSRHub Ratings'!$C22:$N22,'TNFD Mapping'!$C$25:$N$25)</f>
        <v>62.266500000000001</v>
      </c>
      <c r="M22" s="71">
        <f>SUMPRODUCT('CSRHub Ratings'!$C22:$N22,'TNFD Mapping'!$C$26:$N$26)</f>
        <v>62.405999999999999</v>
      </c>
      <c r="N22" s="71">
        <f>SUMPRODUCT('CSRHub Ratings'!$C22:$N22,'TNFD Mapping'!$C$27:$N$27)</f>
        <v>62.077999999999996</v>
      </c>
      <c r="O22" s="71">
        <f>SUMPRODUCT('CSRHub Ratings'!$C22:$N22,'TNFD Mapping'!$C$28:$N$28)</f>
        <v>62.076000000000001</v>
      </c>
      <c r="P22" s="71">
        <f>SUMPRODUCT('CSRHub Ratings'!$C22:$N22,'TNFD Mapping'!$C$29:$N$29)</f>
        <v>62.076000000000001</v>
      </c>
      <c r="Q22" s="66"/>
      <c r="R22" s="66"/>
      <c r="S22" s="66"/>
      <c r="T22" s="66"/>
      <c r="U22" s="66"/>
      <c r="V22" s="66"/>
      <c r="W22" s="66"/>
      <c r="X22" s="66"/>
      <c r="Y22" s="66"/>
      <c r="Z22" s="66"/>
      <c r="AA22" s="66"/>
      <c r="AB22" s="66"/>
      <c r="AC22" s="66"/>
      <c r="AD22" s="66"/>
      <c r="AE22" s="66"/>
      <c r="AF22" s="66"/>
      <c r="AG22" s="66"/>
      <c r="AH22" s="66"/>
      <c r="AI22" s="66"/>
      <c r="AJ22" s="66"/>
    </row>
    <row r="23" spans="1:36" x14ac:dyDescent="0.2">
      <c r="A23" s="70" t="str">
        <f>'CSRHub Ratings'!B23</f>
        <v>Unilever PLC</v>
      </c>
      <c r="B23" s="71">
        <f>SUMPRODUCT('CSRHub Ratings'!C23:N23,'TNFD Mapping'!$C$15:$N$15)</f>
        <v>65.888499999999993</v>
      </c>
      <c r="C23" s="71">
        <f>SUMPRODUCT('CSRHub Ratings'!$C23:$N23,'TNFD Mapping'!$C$16:$N$16)</f>
        <v>63.093499999999999</v>
      </c>
      <c r="D23" s="71">
        <f>SUMPRODUCT('CSRHub Ratings'!$C23:$N23,'TNFD Mapping'!$C$17:$N$17)</f>
        <v>62.563999999999993</v>
      </c>
      <c r="E23" s="71">
        <f>SUMPRODUCT('CSRHub Ratings'!$C23:$N23,'TNFD Mapping'!$C$18:$N$18)</f>
        <v>63.754999999999995</v>
      </c>
      <c r="F23" s="71">
        <f>SUMPRODUCT('CSRHub Ratings'!$C23:$N23,'TNFD Mapping'!$C$19:$N$19)</f>
        <v>63.023999999999994</v>
      </c>
      <c r="G23" s="71">
        <f>SUMPRODUCT('CSRHub Ratings'!$C23:$N23,'TNFD Mapping'!$C$20:$N$20)</f>
        <v>63.849499999999992</v>
      </c>
      <c r="H23" s="71">
        <f>SUMPRODUCT('CSRHub Ratings'!$C23:$N23,'TNFD Mapping'!$C$21:$N$21)</f>
        <v>63.384999999999998</v>
      </c>
      <c r="I23" s="71">
        <f>SUMPRODUCT('CSRHub Ratings'!$C23:$N23,'TNFD Mapping'!$C$22:$N$22)</f>
        <v>64.177499999999995</v>
      </c>
      <c r="J23" s="71">
        <f>SUMPRODUCT('CSRHub Ratings'!$C23:$N23,'TNFD Mapping'!$C$23:$N$23)</f>
        <v>60.888500000000001</v>
      </c>
      <c r="K23" s="71">
        <f>SUMPRODUCT('CSRHub Ratings'!$C23:$N23,'TNFD Mapping'!$C$24:$N$24)</f>
        <v>62.857999999999997</v>
      </c>
      <c r="L23" s="71">
        <f>SUMPRODUCT('CSRHub Ratings'!$C23:$N23,'TNFD Mapping'!$C$25:$N$25)</f>
        <v>63.182499999999997</v>
      </c>
      <c r="M23" s="71">
        <f>SUMPRODUCT('CSRHub Ratings'!$C23:$N23,'TNFD Mapping'!$C$26:$N$26)</f>
        <v>63.088000000000001</v>
      </c>
      <c r="N23" s="71">
        <f>SUMPRODUCT('CSRHub Ratings'!$C23:$N23,'TNFD Mapping'!$C$27:$N$27)</f>
        <v>62.167999999999999</v>
      </c>
      <c r="O23" s="71">
        <f>SUMPRODUCT('CSRHub Ratings'!$C23:$N23,'TNFD Mapping'!$C$28:$N$28)</f>
        <v>62.182000000000002</v>
      </c>
      <c r="P23" s="71">
        <f>SUMPRODUCT('CSRHub Ratings'!$C23:$N23,'TNFD Mapping'!$C$29:$N$29)</f>
        <v>62.182000000000002</v>
      </c>
      <c r="Q23" s="66"/>
      <c r="R23" s="66"/>
      <c r="S23" s="66"/>
      <c r="T23" s="66"/>
      <c r="U23" s="66"/>
      <c r="V23" s="66"/>
      <c r="W23" s="66"/>
      <c r="X23" s="66"/>
      <c r="Y23" s="66"/>
      <c r="Z23" s="66"/>
      <c r="AA23" s="66"/>
      <c r="AB23" s="66"/>
      <c r="AC23" s="66"/>
      <c r="AD23" s="66"/>
      <c r="AE23" s="66"/>
      <c r="AF23" s="66"/>
      <c r="AG23" s="66"/>
      <c r="AH23" s="66"/>
      <c r="AI23" s="66"/>
      <c r="AJ23" s="66"/>
    </row>
    <row r="24" spans="1:36" x14ac:dyDescent="0.2">
      <c r="A24" s="70" t="str">
        <f>'CSRHub Ratings'!B24</f>
        <v>Church &amp; Dwight Co., Inc.</v>
      </c>
      <c r="B24" s="71">
        <f>SUMPRODUCT('CSRHub Ratings'!C24:N24,'TNFD Mapping'!$C$15:$N$15)</f>
        <v>61.204500000000003</v>
      </c>
      <c r="C24" s="71">
        <f>SUMPRODUCT('CSRHub Ratings'!$C24:$N24,'TNFD Mapping'!$C$16:$N$16)</f>
        <v>60.432000000000002</v>
      </c>
      <c r="D24" s="71">
        <f>SUMPRODUCT('CSRHub Ratings'!$C24:$N24,'TNFD Mapping'!$C$17:$N$17)</f>
        <v>59.878</v>
      </c>
      <c r="E24" s="71">
        <f>SUMPRODUCT('CSRHub Ratings'!$C24:$N24,'TNFD Mapping'!$C$18:$N$18)</f>
        <v>61.205000000000005</v>
      </c>
      <c r="F24" s="71">
        <f>SUMPRODUCT('CSRHub Ratings'!$C24:$N24,'TNFD Mapping'!$C$19:$N$19)</f>
        <v>60.13900000000001</v>
      </c>
      <c r="G24" s="71">
        <f>SUMPRODUCT('CSRHub Ratings'!$C24:$N24,'TNFD Mapping'!$C$20:$N$20)</f>
        <v>60.933</v>
      </c>
      <c r="H24" s="71">
        <f>SUMPRODUCT('CSRHub Ratings'!$C24:$N24,'TNFD Mapping'!$C$21:$N$21)</f>
        <v>61.169000000000004</v>
      </c>
      <c r="I24" s="71">
        <f>SUMPRODUCT('CSRHub Ratings'!$C24:$N24,'TNFD Mapping'!$C$22:$N$22)</f>
        <v>60.975000000000001</v>
      </c>
      <c r="J24" s="71">
        <f>SUMPRODUCT('CSRHub Ratings'!$C24:$N24,'TNFD Mapping'!$C$23:$N$23)</f>
        <v>58.32</v>
      </c>
      <c r="K24" s="71">
        <f>SUMPRODUCT('CSRHub Ratings'!$C24:$N24,'TNFD Mapping'!$C$24:$N$24)</f>
        <v>59.960999999999999</v>
      </c>
      <c r="L24" s="71">
        <f>SUMPRODUCT('CSRHub Ratings'!$C24:$N24,'TNFD Mapping'!$C$25:$N$25)</f>
        <v>59.471000000000004</v>
      </c>
      <c r="M24" s="71">
        <f>SUMPRODUCT('CSRHub Ratings'!$C24:$N24,'TNFD Mapping'!$C$26:$N$26)</f>
        <v>59.743000000000009</v>
      </c>
      <c r="N24" s="71">
        <f>SUMPRODUCT('CSRHub Ratings'!$C24:$N24,'TNFD Mapping'!$C$27:$N$27)</f>
        <v>59.221000000000004</v>
      </c>
      <c r="O24" s="71">
        <f>SUMPRODUCT('CSRHub Ratings'!$C24:$N24,'TNFD Mapping'!$C$28:$N$28)</f>
        <v>57.89800000000001</v>
      </c>
      <c r="P24" s="71">
        <f>SUMPRODUCT('CSRHub Ratings'!$C24:$N24,'TNFD Mapping'!$C$29:$N$29)</f>
        <v>57.89800000000001</v>
      </c>
      <c r="Q24" s="66"/>
      <c r="R24" s="66"/>
      <c r="S24" s="66"/>
      <c r="T24" s="66"/>
      <c r="U24" s="66"/>
      <c r="V24" s="66"/>
      <c r="W24" s="66"/>
      <c r="X24" s="66"/>
      <c r="Y24" s="66"/>
      <c r="Z24" s="66"/>
      <c r="AA24" s="66"/>
      <c r="AB24" s="66"/>
      <c r="AC24" s="66"/>
      <c r="AD24" s="66"/>
      <c r="AE24" s="66"/>
      <c r="AF24" s="66"/>
      <c r="AG24" s="66"/>
      <c r="AH24" s="66"/>
      <c r="AI24" s="66"/>
      <c r="AJ24" s="66"/>
    </row>
    <row r="25" spans="1:36" x14ac:dyDescent="0.2">
      <c r="A25" s="70" t="str">
        <f>'CSRHub Ratings'!B25</f>
        <v>Edgewell Personal Care Company</v>
      </c>
      <c r="B25" s="71">
        <f>SUMPRODUCT('CSRHub Ratings'!C25:N25,'TNFD Mapping'!$C$15:$N$15)</f>
        <v>59.296999999999997</v>
      </c>
      <c r="C25" s="71">
        <f>SUMPRODUCT('CSRHub Ratings'!$C25:$N25,'TNFD Mapping'!$C$16:$N$16)</f>
        <v>56.767000000000003</v>
      </c>
      <c r="D25" s="71">
        <f>SUMPRODUCT('CSRHub Ratings'!$C25:$N25,'TNFD Mapping'!$C$17:$N$17)</f>
        <v>56.097000000000001</v>
      </c>
      <c r="E25" s="71">
        <f>SUMPRODUCT('CSRHub Ratings'!$C25:$N25,'TNFD Mapping'!$C$18:$N$18)</f>
        <v>56.978999999999999</v>
      </c>
      <c r="F25" s="71">
        <f>SUMPRODUCT('CSRHub Ratings'!$C25:$N25,'TNFD Mapping'!$C$19:$N$19)</f>
        <v>56.298000000000002</v>
      </c>
      <c r="G25" s="71">
        <f>SUMPRODUCT('CSRHub Ratings'!$C25:$N25,'TNFD Mapping'!$C$20:$N$20)</f>
        <v>56.839500000000001</v>
      </c>
      <c r="H25" s="71">
        <f>SUMPRODUCT('CSRHub Ratings'!$C25:$N25,'TNFD Mapping'!$C$21:$N$21)</f>
        <v>55.503</v>
      </c>
      <c r="I25" s="71">
        <f>SUMPRODUCT('CSRHub Ratings'!$C25:$N25,'TNFD Mapping'!$C$22:$N$22)</f>
        <v>57.498500000000007</v>
      </c>
      <c r="J25" s="71">
        <f>SUMPRODUCT('CSRHub Ratings'!$C25:$N25,'TNFD Mapping'!$C$23:$N$23)</f>
        <v>54.856999999999999</v>
      </c>
      <c r="K25" s="71">
        <f>SUMPRODUCT('CSRHub Ratings'!$C25:$N25,'TNFD Mapping'!$C$24:$N$24)</f>
        <v>56.87</v>
      </c>
      <c r="L25" s="71">
        <f>SUMPRODUCT('CSRHub Ratings'!$C25:$N25,'TNFD Mapping'!$C$25:$N$25)</f>
        <v>57.733500000000006</v>
      </c>
      <c r="M25" s="71">
        <f>SUMPRODUCT('CSRHub Ratings'!$C25:$N25,'TNFD Mapping'!$C$26:$N$26)</f>
        <v>57.873000000000005</v>
      </c>
      <c r="N25" s="71">
        <f>SUMPRODUCT('CSRHub Ratings'!$C25:$N25,'TNFD Mapping'!$C$27:$N$27)</f>
        <v>57.470999999999997</v>
      </c>
      <c r="O25" s="71">
        <f>SUMPRODUCT('CSRHub Ratings'!$C25:$N25,'TNFD Mapping'!$C$28:$N$28)</f>
        <v>56.122000000000007</v>
      </c>
      <c r="P25" s="71">
        <f>SUMPRODUCT('CSRHub Ratings'!$C25:$N25,'TNFD Mapping'!$C$29:$N$29)</f>
        <v>56.122000000000007</v>
      </c>
      <c r="Q25" s="66"/>
      <c r="R25" s="66"/>
      <c r="S25" s="66"/>
      <c r="T25" s="66"/>
      <c r="U25" s="66"/>
      <c r="V25" s="66"/>
      <c r="W25" s="66"/>
      <c r="X25" s="66"/>
      <c r="Y25" s="66"/>
      <c r="Z25" s="66"/>
      <c r="AA25" s="66"/>
      <c r="AB25" s="66"/>
      <c r="AC25" s="66"/>
      <c r="AD25" s="66"/>
      <c r="AE25" s="66"/>
      <c r="AF25" s="66"/>
      <c r="AG25" s="66"/>
      <c r="AH25" s="66"/>
      <c r="AI25" s="66"/>
      <c r="AJ25" s="66"/>
    </row>
    <row r="26" spans="1:36" x14ac:dyDescent="0.2">
      <c r="A26" s="70" t="str">
        <f>'CSRHub Ratings'!B26</f>
        <v>BIC</v>
      </c>
      <c r="B26" s="71">
        <f>SUMPRODUCT('CSRHub Ratings'!C26:N26,'TNFD Mapping'!$C$15:$N$15)</f>
        <v>60.338000000000008</v>
      </c>
      <c r="C26" s="71">
        <f>SUMPRODUCT('CSRHub Ratings'!$C26:$N26,'TNFD Mapping'!$C$16:$N$16)</f>
        <v>57.794000000000011</v>
      </c>
      <c r="D26" s="71">
        <f>SUMPRODUCT('CSRHub Ratings'!$C26:$N26,'TNFD Mapping'!$C$17:$N$17)</f>
        <v>57.268000000000001</v>
      </c>
      <c r="E26" s="71">
        <f>SUMPRODUCT('CSRHub Ratings'!$C26:$N26,'TNFD Mapping'!$C$18:$N$18)</f>
        <v>57.889499999999998</v>
      </c>
      <c r="F26" s="71">
        <f>SUMPRODUCT('CSRHub Ratings'!$C26:$N26,'TNFD Mapping'!$C$19:$N$19)</f>
        <v>57.325499999999998</v>
      </c>
      <c r="G26" s="71">
        <f>SUMPRODUCT('CSRHub Ratings'!$C26:$N26,'TNFD Mapping'!$C$20:$N$20)</f>
        <v>57.664999999999992</v>
      </c>
      <c r="H26" s="71">
        <f>SUMPRODUCT('CSRHub Ratings'!$C26:$N26,'TNFD Mapping'!$C$21:$N$21)</f>
        <v>57.665500000000009</v>
      </c>
      <c r="I26" s="71">
        <f>SUMPRODUCT('CSRHub Ratings'!$C26:$N26,'TNFD Mapping'!$C$22:$N$22)</f>
        <v>58.153000000000006</v>
      </c>
      <c r="J26" s="71">
        <f>SUMPRODUCT('CSRHub Ratings'!$C26:$N26,'TNFD Mapping'!$C$23:$N$23)</f>
        <v>57.287999999999997</v>
      </c>
      <c r="K26" s="71">
        <f>SUMPRODUCT('CSRHub Ratings'!$C26:$N26,'TNFD Mapping'!$C$24:$N$24)</f>
        <v>58.50500000000001</v>
      </c>
      <c r="L26" s="71">
        <f>SUMPRODUCT('CSRHub Ratings'!$C26:$N26,'TNFD Mapping'!$C$25:$N$25)</f>
        <v>58.45</v>
      </c>
      <c r="M26" s="71">
        <f>SUMPRODUCT('CSRHub Ratings'!$C26:$N26,'TNFD Mapping'!$C$26:$N$26)</f>
        <v>58.674500000000002</v>
      </c>
      <c r="N26" s="71">
        <f>SUMPRODUCT('CSRHub Ratings'!$C26:$N26,'TNFD Mapping'!$C$27:$N$27)</f>
        <v>58.5595</v>
      </c>
      <c r="O26" s="71">
        <f>SUMPRODUCT('CSRHub Ratings'!$C26:$N26,'TNFD Mapping'!$C$28:$N$28)</f>
        <v>56.456000000000003</v>
      </c>
      <c r="P26" s="71">
        <f>SUMPRODUCT('CSRHub Ratings'!$C26:$N26,'TNFD Mapping'!$C$29:$N$29)</f>
        <v>56.456000000000003</v>
      </c>
    </row>
    <row r="27" spans="1:36" x14ac:dyDescent="0.2">
      <c r="A27" s="70" t="str">
        <f>'CSRHub Ratings'!B27</f>
        <v>Johnson &amp; Johnson</v>
      </c>
      <c r="B27" s="71">
        <f>SUMPRODUCT('CSRHub Ratings'!C27:N27,'TNFD Mapping'!$C$15:$N$15)</f>
        <v>64.038499999999999</v>
      </c>
      <c r="C27" s="71">
        <f>SUMPRODUCT('CSRHub Ratings'!$C27:$N27,'TNFD Mapping'!$C$16:$N$16)</f>
        <v>60.988500000000009</v>
      </c>
      <c r="D27" s="71">
        <f>SUMPRODUCT('CSRHub Ratings'!$C27:$N27,'TNFD Mapping'!$C$17:$N$17)</f>
        <v>60.732999999999997</v>
      </c>
      <c r="E27" s="71">
        <f>SUMPRODUCT('CSRHub Ratings'!$C27:$N27,'TNFD Mapping'!$C$18:$N$18)</f>
        <v>61.384</v>
      </c>
      <c r="F27" s="71">
        <f>SUMPRODUCT('CSRHub Ratings'!$C27:$N27,'TNFD Mapping'!$C$19:$N$19)</f>
        <v>60.963999999999999</v>
      </c>
      <c r="G27" s="71">
        <f>SUMPRODUCT('CSRHub Ratings'!$C27:$N27,'TNFD Mapping'!$C$20:$N$20)</f>
        <v>61.405000000000001</v>
      </c>
      <c r="H27" s="71">
        <f>SUMPRODUCT('CSRHub Ratings'!$C27:$N27,'TNFD Mapping'!$C$21:$N$21)</f>
        <v>58.197999999999993</v>
      </c>
      <c r="I27" s="71">
        <f>SUMPRODUCT('CSRHub Ratings'!$C27:$N27,'TNFD Mapping'!$C$22:$N$22)</f>
        <v>61.496000000000002</v>
      </c>
      <c r="J27" s="71">
        <f>SUMPRODUCT('CSRHub Ratings'!$C27:$N27,'TNFD Mapping'!$C$23:$N$23)</f>
        <v>60.351500000000001</v>
      </c>
      <c r="K27" s="71">
        <f>SUMPRODUCT('CSRHub Ratings'!$C27:$N27,'TNFD Mapping'!$C$24:$N$24)</f>
        <v>61.170500000000004</v>
      </c>
      <c r="L27" s="71">
        <f>SUMPRODUCT('CSRHub Ratings'!$C27:$N27,'TNFD Mapping'!$C$25:$N$25)</f>
        <v>60.796000000000006</v>
      </c>
      <c r="M27" s="71">
        <f>SUMPRODUCT('CSRHub Ratings'!$C27:$N27,'TNFD Mapping'!$C$26:$N$26)</f>
        <v>60.775000000000006</v>
      </c>
      <c r="N27" s="71">
        <f>SUMPRODUCT('CSRHub Ratings'!$C27:$N27,'TNFD Mapping'!$C$27:$N$27)</f>
        <v>60.313000000000002</v>
      </c>
      <c r="O27" s="71">
        <f>SUMPRODUCT('CSRHub Ratings'!$C27:$N27,'TNFD Mapping'!$C$28:$N$28)</f>
        <v>60.772000000000006</v>
      </c>
      <c r="P27" s="71">
        <f>SUMPRODUCT('CSRHub Ratings'!$C27:$N27,'TNFD Mapping'!$C$29:$N$29)</f>
        <v>60.772000000000006</v>
      </c>
    </row>
    <row r="28" spans="1:36" x14ac:dyDescent="0.2">
      <c r="A28" s="70" t="str">
        <f>'CSRHub Ratings'!B28</f>
        <v>Amazon.com, Inc.</v>
      </c>
      <c r="B28" s="71">
        <f>SUMPRODUCT('CSRHub Ratings'!C28:N28,'TNFD Mapping'!$C$15:$N$15)</f>
        <v>52.291500000000006</v>
      </c>
      <c r="C28" s="71">
        <f>SUMPRODUCT('CSRHub Ratings'!$C28:$N28,'TNFD Mapping'!$C$16:$N$16)</f>
        <v>49.850499999999997</v>
      </c>
      <c r="D28" s="71">
        <f>SUMPRODUCT('CSRHub Ratings'!$C28:$N28,'TNFD Mapping'!$C$17:$N$17)</f>
        <v>50.08</v>
      </c>
      <c r="E28" s="71">
        <f>SUMPRODUCT('CSRHub Ratings'!$C28:$N28,'TNFD Mapping'!$C$18:$N$18)</f>
        <v>49.560500000000005</v>
      </c>
      <c r="F28" s="71">
        <f>SUMPRODUCT('CSRHub Ratings'!$C28:$N28,'TNFD Mapping'!$C$19:$N$19)</f>
        <v>49.921500000000002</v>
      </c>
      <c r="G28" s="71">
        <f>SUMPRODUCT('CSRHub Ratings'!$C28:$N28,'TNFD Mapping'!$C$20:$N$20)</f>
        <v>49.582499999999996</v>
      </c>
      <c r="H28" s="71">
        <f>SUMPRODUCT('CSRHub Ratings'!$C28:$N28,'TNFD Mapping'!$C$21:$N$21)</f>
        <v>48.520499999999998</v>
      </c>
      <c r="I28" s="71">
        <f>SUMPRODUCT('CSRHub Ratings'!$C28:$N28,'TNFD Mapping'!$C$22:$N$22)</f>
        <v>49.484499999999997</v>
      </c>
      <c r="J28" s="71">
        <f>SUMPRODUCT('CSRHub Ratings'!$C28:$N28,'TNFD Mapping'!$C$23:$N$23)</f>
        <v>51.045499999999997</v>
      </c>
      <c r="K28" s="71">
        <f>SUMPRODUCT('CSRHub Ratings'!$C28:$N28,'TNFD Mapping'!$C$24:$N$24)</f>
        <v>50.194999999999993</v>
      </c>
      <c r="L28" s="71">
        <f>SUMPRODUCT('CSRHub Ratings'!$C28:$N28,'TNFD Mapping'!$C$25:$N$25)</f>
        <v>49.966500000000003</v>
      </c>
      <c r="M28" s="71">
        <f>SUMPRODUCT('CSRHub Ratings'!$C28:$N28,'TNFD Mapping'!$C$26:$N$26)</f>
        <v>49.944500000000005</v>
      </c>
      <c r="N28" s="71">
        <f>SUMPRODUCT('CSRHub Ratings'!$C28:$N28,'TNFD Mapping'!$C$27:$N$27)</f>
        <v>50.261499999999998</v>
      </c>
      <c r="O28" s="71">
        <f>SUMPRODUCT('CSRHub Ratings'!$C28:$N28,'TNFD Mapping'!$C$28:$N$28)</f>
        <v>52.048000000000002</v>
      </c>
      <c r="P28" s="71">
        <f>SUMPRODUCT('CSRHub Ratings'!$C28:$N28,'TNFD Mapping'!$C$29:$N$29)</f>
        <v>52.048000000000002</v>
      </c>
    </row>
    <row r="29" spans="1:36" x14ac:dyDescent="0.2">
      <c r="A29" s="70" t="str">
        <f>'CSRHub Ratings'!B29</f>
        <v>Groupe Danone</v>
      </c>
      <c r="B29" s="71">
        <f>SUMPRODUCT('CSRHub Ratings'!C29:N29,'TNFD Mapping'!$C$15:$N$15)</f>
        <v>65.346999999999994</v>
      </c>
      <c r="C29" s="71">
        <f>SUMPRODUCT('CSRHub Ratings'!$C29:$N29,'TNFD Mapping'!$C$16:$N$16)</f>
        <v>64.051500000000004</v>
      </c>
      <c r="D29" s="71">
        <f>SUMPRODUCT('CSRHub Ratings'!$C29:$N29,'TNFD Mapping'!$C$17:$N$17)</f>
        <v>63.565000000000005</v>
      </c>
      <c r="E29" s="71">
        <f>SUMPRODUCT('CSRHub Ratings'!$C29:$N29,'TNFD Mapping'!$C$18:$N$18)</f>
        <v>64.423999999999992</v>
      </c>
      <c r="F29" s="71">
        <f>SUMPRODUCT('CSRHub Ratings'!$C29:$N29,'TNFD Mapping'!$C$19:$N$19)</f>
        <v>63.744</v>
      </c>
      <c r="G29" s="71">
        <f>SUMPRODUCT('CSRHub Ratings'!$C29:$N29,'TNFD Mapping'!$C$20:$N$20)</f>
        <v>64.262999999999991</v>
      </c>
      <c r="H29" s="71">
        <f>SUMPRODUCT('CSRHub Ratings'!$C29:$N29,'TNFD Mapping'!$C$21:$N$21)</f>
        <v>62.804999999999993</v>
      </c>
      <c r="I29" s="71">
        <f>SUMPRODUCT('CSRHub Ratings'!$C29:$N29,'TNFD Mapping'!$C$22:$N$22)</f>
        <v>64.555999999999997</v>
      </c>
      <c r="J29" s="71">
        <f>SUMPRODUCT('CSRHub Ratings'!$C29:$N29,'TNFD Mapping'!$C$23:$N$23)</f>
        <v>62.024500000000003</v>
      </c>
      <c r="K29" s="71">
        <f>SUMPRODUCT('CSRHub Ratings'!$C29:$N29,'TNFD Mapping'!$C$24:$N$24)</f>
        <v>63.586500000000001</v>
      </c>
      <c r="L29" s="71">
        <f>SUMPRODUCT('CSRHub Ratings'!$C29:$N29,'TNFD Mapping'!$C$25:$N$25)</f>
        <v>64.103999999999999</v>
      </c>
      <c r="M29" s="71">
        <f>SUMPRODUCT('CSRHub Ratings'!$C29:$N29,'TNFD Mapping'!$C$26:$N$26)</f>
        <v>64.265000000000001</v>
      </c>
      <c r="N29" s="71">
        <f>SUMPRODUCT('CSRHub Ratings'!$C29:$N29,'TNFD Mapping'!$C$27:$N$27)</f>
        <v>63.906999999999996</v>
      </c>
      <c r="O29" s="71">
        <f>SUMPRODUCT('CSRHub Ratings'!$C29:$N29,'TNFD Mapping'!$C$28:$N$28)</f>
        <v>63.144000000000005</v>
      </c>
      <c r="P29" s="71">
        <f>SUMPRODUCT('CSRHub Ratings'!$C29:$N29,'TNFD Mapping'!$C$29:$N$29)</f>
        <v>63.144000000000005</v>
      </c>
    </row>
    <row r="30" spans="1:36" x14ac:dyDescent="0.2">
      <c r="A30" s="70" t="str">
        <f>'CSRHub Ratings'!B30</f>
        <v>Walmart Inc.</v>
      </c>
      <c r="B30" s="71">
        <f>SUMPRODUCT('CSRHub Ratings'!C30:N30,'TNFD Mapping'!$C$15:$N$15)</f>
        <v>59.19</v>
      </c>
      <c r="C30" s="71">
        <f>SUMPRODUCT('CSRHub Ratings'!$C30:$N30,'TNFD Mapping'!$C$16:$N$16)</f>
        <v>56.877000000000002</v>
      </c>
      <c r="D30" s="71">
        <f>SUMPRODUCT('CSRHub Ratings'!$C30:$N30,'TNFD Mapping'!$C$17:$N$17)</f>
        <v>57.019999999999996</v>
      </c>
      <c r="E30" s="71">
        <f>SUMPRODUCT('CSRHub Ratings'!$C30:$N30,'TNFD Mapping'!$C$18:$N$18)</f>
        <v>57.247</v>
      </c>
      <c r="F30" s="71">
        <f>SUMPRODUCT('CSRHub Ratings'!$C30:$N30,'TNFD Mapping'!$C$19:$N$19)</f>
        <v>57.098999999999997</v>
      </c>
      <c r="G30" s="71">
        <f>SUMPRODUCT('CSRHub Ratings'!$C30:$N30,'TNFD Mapping'!$C$20:$N$20)</f>
        <v>57.252000000000002</v>
      </c>
      <c r="H30" s="71">
        <f>SUMPRODUCT('CSRHub Ratings'!$C30:$N30,'TNFD Mapping'!$C$21:$N$21)</f>
        <v>55.926000000000002</v>
      </c>
      <c r="I30" s="71">
        <f>SUMPRODUCT('CSRHub Ratings'!$C30:$N30,'TNFD Mapping'!$C$22:$N$22)</f>
        <v>56.817999999999998</v>
      </c>
      <c r="J30" s="71">
        <f>SUMPRODUCT('CSRHub Ratings'!$C30:$N30,'TNFD Mapping'!$C$23:$N$23)</f>
        <v>56.779000000000003</v>
      </c>
      <c r="K30" s="71">
        <f>SUMPRODUCT('CSRHub Ratings'!$C30:$N30,'TNFD Mapping'!$C$24:$N$24)</f>
        <v>56.450999999999993</v>
      </c>
      <c r="L30" s="71">
        <f>SUMPRODUCT('CSRHub Ratings'!$C30:$N30,'TNFD Mapping'!$C$25:$N$25)</f>
        <v>55.643999999999998</v>
      </c>
      <c r="M30" s="71">
        <f>SUMPRODUCT('CSRHub Ratings'!$C30:$N30,'TNFD Mapping'!$C$26:$N$26)</f>
        <v>55.638999999999996</v>
      </c>
      <c r="N30" s="71">
        <f>SUMPRODUCT('CSRHub Ratings'!$C30:$N30,'TNFD Mapping'!$C$27:$N$27)</f>
        <v>55.480999999999995</v>
      </c>
      <c r="O30" s="71">
        <f>SUMPRODUCT('CSRHub Ratings'!$C30:$N30,'TNFD Mapping'!$C$28:$N$28)</f>
        <v>57.433999999999997</v>
      </c>
      <c r="P30" s="71">
        <f>SUMPRODUCT('CSRHub Ratings'!$C30:$N30,'TNFD Mapping'!$C$29:$N$29)</f>
        <v>57.433999999999997</v>
      </c>
    </row>
    <row r="31" spans="1:36" x14ac:dyDescent="0.2">
      <c r="A31" s="70" t="str">
        <f>'CSRHub Ratings'!B31</f>
        <v>Carrefour</v>
      </c>
      <c r="B31" s="71">
        <f>SUMPRODUCT('CSRHub Ratings'!C31:N31,'TNFD Mapping'!$C$15:$N$15)</f>
        <v>60.510000000000005</v>
      </c>
      <c r="C31" s="71">
        <f>SUMPRODUCT('CSRHub Ratings'!$C31:$N31,'TNFD Mapping'!$C$16:$N$16)</f>
        <v>58.884000000000007</v>
      </c>
      <c r="D31" s="71">
        <f>SUMPRODUCT('CSRHub Ratings'!$C31:$N31,'TNFD Mapping'!$C$17:$N$17)</f>
        <v>58.513000000000005</v>
      </c>
      <c r="E31" s="71">
        <f>SUMPRODUCT('CSRHub Ratings'!$C31:$N31,'TNFD Mapping'!$C$18:$N$18)</f>
        <v>59.591999999999999</v>
      </c>
      <c r="F31" s="71">
        <f>SUMPRODUCT('CSRHub Ratings'!$C31:$N31,'TNFD Mapping'!$C$19:$N$19)</f>
        <v>58.771000000000001</v>
      </c>
      <c r="G31" s="71">
        <f>SUMPRODUCT('CSRHub Ratings'!$C31:$N31,'TNFD Mapping'!$C$20:$N$20)</f>
        <v>59.439500000000002</v>
      </c>
      <c r="H31" s="71">
        <f>SUMPRODUCT('CSRHub Ratings'!$C31:$N31,'TNFD Mapping'!$C$21:$N$21)</f>
        <v>58.738500000000002</v>
      </c>
      <c r="I31" s="71">
        <f>SUMPRODUCT('CSRHub Ratings'!$C31:$N31,'TNFD Mapping'!$C$22:$N$22)</f>
        <v>59.360500000000002</v>
      </c>
      <c r="J31" s="71">
        <f>SUMPRODUCT('CSRHub Ratings'!$C31:$N31,'TNFD Mapping'!$C$23:$N$23)</f>
        <v>57.847999999999999</v>
      </c>
      <c r="K31" s="71">
        <f>SUMPRODUCT('CSRHub Ratings'!$C31:$N31,'TNFD Mapping'!$C$24:$N$24)</f>
        <v>58.881999999999998</v>
      </c>
      <c r="L31" s="71">
        <f>SUMPRODUCT('CSRHub Ratings'!$C31:$N31,'TNFD Mapping'!$C$25:$N$25)</f>
        <v>57.865500000000004</v>
      </c>
      <c r="M31" s="71">
        <f>SUMPRODUCT('CSRHub Ratings'!$C31:$N31,'TNFD Mapping'!$C$26:$N$26)</f>
        <v>58.018000000000001</v>
      </c>
      <c r="N31" s="71">
        <f>SUMPRODUCT('CSRHub Ratings'!$C31:$N31,'TNFD Mapping'!$C$27:$N$27)</f>
        <v>57.502000000000002</v>
      </c>
      <c r="O31" s="71">
        <f>SUMPRODUCT('CSRHub Ratings'!$C31:$N31,'TNFD Mapping'!$C$28:$N$28)</f>
        <v>57.14200000000001</v>
      </c>
      <c r="P31" s="71">
        <f>SUMPRODUCT('CSRHub Ratings'!$C31:$N31,'TNFD Mapping'!$C$29:$N$29)</f>
        <v>57.14200000000001</v>
      </c>
    </row>
    <row r="32" spans="1:36" x14ac:dyDescent="0.2">
      <c r="A32" s="68"/>
    </row>
    <row r="33" spans="1:1" x14ac:dyDescent="0.2">
      <c r="A33" s="68"/>
    </row>
    <row r="34" spans="1:1" x14ac:dyDescent="0.2">
      <c r="A34" s="68"/>
    </row>
    <row r="35" spans="1:1" x14ac:dyDescent="0.2">
      <c r="A35" s="68"/>
    </row>
    <row r="36" spans="1:1" x14ac:dyDescent="0.2">
      <c r="A36" s="68"/>
    </row>
    <row r="37" spans="1:1" x14ac:dyDescent="0.2">
      <c r="A37" s="68"/>
    </row>
    <row r="38" spans="1:1" x14ac:dyDescent="0.2">
      <c r="A38" s="68"/>
    </row>
    <row r="39" spans="1:1" x14ac:dyDescent="0.2">
      <c r="A39" s="68"/>
    </row>
    <row r="40" spans="1:1" x14ac:dyDescent="0.2">
      <c r="A40" s="68"/>
    </row>
    <row r="41" spans="1:1" x14ac:dyDescent="0.2">
      <c r="A41" s="68"/>
    </row>
    <row r="42" spans="1:1" x14ac:dyDescent="0.2">
      <c r="A42" s="68"/>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sheetData>
  <mergeCells count="3">
    <mergeCell ref="A1:A3"/>
    <mergeCell ref="F1:G3"/>
    <mergeCell ref="B9:AJ9"/>
  </mergeCells>
  <conditionalFormatting sqref="B10:P12">
    <cfRule type="cellIs" dxfId="29" priority="1" operator="between">
      <formula>0</formula>
      <formula>29.49</formula>
    </cfRule>
    <cfRule type="cellIs" dxfId="28" priority="2" operator="between">
      <formula>29.5</formula>
      <formula>39.49</formula>
    </cfRule>
    <cfRule type="cellIs" dxfId="27" priority="3" operator="between">
      <formula>39.5</formula>
      <formula>49.49</formula>
    </cfRule>
    <cfRule type="cellIs" dxfId="26" priority="4" operator="between">
      <formula>49.5</formula>
      <formula>59.49</formula>
    </cfRule>
    <cfRule type="cellIs" dxfId="25" priority="5" operator="between">
      <formula>59.5</formula>
      <formula>79.49</formula>
    </cfRule>
    <cfRule type="cellIs" dxfId="24" priority="6" operator="between">
      <formula>79.5</formula>
      <formula>100</formula>
    </cfRule>
  </conditionalFormatting>
  <conditionalFormatting sqref="B15:P31">
    <cfRule type="cellIs" dxfId="23" priority="7" operator="between">
      <formula>0</formula>
      <formula>29.49</formula>
    </cfRule>
    <cfRule type="cellIs" dxfId="22" priority="8" operator="between">
      <formula>29.5</formula>
      <formula>39.49</formula>
    </cfRule>
    <cfRule type="cellIs" dxfId="21" priority="9" operator="between">
      <formula>39.5</formula>
      <formula>49.49</formula>
    </cfRule>
    <cfRule type="cellIs" dxfId="20" priority="10" operator="between">
      <formula>49.5</formula>
      <formula>59.49</formula>
    </cfRule>
    <cfRule type="cellIs" dxfId="19" priority="11" operator="between">
      <formula>59.5</formula>
      <formula>79.49</formula>
    </cfRule>
    <cfRule type="cellIs" dxfId="18" priority="12" operator="between">
      <formula>79.5</formula>
      <formula>100</formula>
    </cfRule>
  </conditionalFormatting>
  <printOptions horizontalCentered="1"/>
  <pageMargins left="0.2" right="0.2" top="0.25" bottom="0.25" header="0.3" footer="0.3"/>
  <pageSetup paperSize="6" scale="31" orientation="landscape" horizontalDpi="0"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7B5F-4ACE-A248-B71C-BD7185D63867}">
  <sheetPr>
    <pageSetUpPr fitToPage="1"/>
  </sheetPr>
  <dimension ref="A1:N31"/>
  <sheetViews>
    <sheetView workbookViewId="0">
      <selection activeCell="A6" sqref="A6"/>
    </sheetView>
  </sheetViews>
  <sheetFormatPr baseColWidth="10" defaultRowHeight="16" x14ac:dyDescent="0.2"/>
  <cols>
    <col min="1" max="2" width="30.83203125" style="35" customWidth="1"/>
    <col min="3" max="3" width="20.83203125" style="35" customWidth="1"/>
    <col min="4" max="4" width="18.1640625" style="35" customWidth="1"/>
    <col min="5" max="6" width="20.83203125" style="35" customWidth="1"/>
    <col min="7" max="7" width="18.1640625" style="35" customWidth="1"/>
    <col min="8" max="8" width="16" style="35" customWidth="1"/>
    <col min="9" max="9" width="16.33203125" style="35" customWidth="1"/>
    <col min="10" max="14" width="20.83203125" style="35" customWidth="1"/>
    <col min="15" max="702" width="20.83203125" customWidth="1"/>
  </cols>
  <sheetData>
    <row r="1" spans="1:14" ht="24" x14ac:dyDescent="0.3">
      <c r="A1" s="55"/>
      <c r="B1"/>
      <c r="C1"/>
      <c r="D1"/>
      <c r="E1"/>
      <c r="F1"/>
      <c r="G1"/>
      <c r="H1"/>
      <c r="I1"/>
      <c r="J1"/>
      <c r="K1"/>
      <c r="L1"/>
      <c r="M1"/>
      <c r="N1"/>
    </row>
    <row r="2" spans="1:14" x14ac:dyDescent="0.2">
      <c r="A2"/>
      <c r="B2"/>
      <c r="C2"/>
      <c r="D2"/>
      <c r="E2"/>
      <c r="F2"/>
      <c r="G2"/>
      <c r="H2"/>
      <c r="I2"/>
      <c r="J2"/>
      <c r="K2"/>
      <c r="L2"/>
      <c r="M2"/>
      <c r="N2"/>
    </row>
    <row r="3" spans="1:14" ht="13" customHeight="1" x14ac:dyDescent="0.2">
      <c r="A3"/>
      <c r="B3"/>
      <c r="C3"/>
      <c r="D3"/>
      <c r="E3"/>
      <c r="F3"/>
      <c r="G3"/>
      <c r="H3"/>
      <c r="I3"/>
      <c r="J3"/>
      <c r="K3"/>
      <c r="L3"/>
      <c r="M3"/>
      <c r="N3"/>
    </row>
    <row r="4" spans="1:14" ht="11" customHeight="1" x14ac:dyDescent="0.25">
      <c r="A4" s="56"/>
      <c r="B4"/>
      <c r="C4"/>
      <c r="D4"/>
      <c r="E4"/>
      <c r="F4"/>
      <c r="G4"/>
      <c r="H4"/>
      <c r="I4"/>
      <c r="J4"/>
      <c r="K4"/>
      <c r="L4"/>
      <c r="M4"/>
      <c r="N4"/>
    </row>
    <row r="5" spans="1:14" ht="15" customHeight="1" x14ac:dyDescent="0.3">
      <c r="A5" s="55"/>
      <c r="B5"/>
      <c r="C5"/>
      <c r="D5"/>
      <c r="E5"/>
      <c r="F5"/>
      <c r="G5"/>
      <c r="H5"/>
      <c r="I5"/>
      <c r="J5"/>
      <c r="K5"/>
      <c r="L5"/>
      <c r="M5"/>
      <c r="N5"/>
    </row>
    <row r="6" spans="1:14" ht="18" x14ac:dyDescent="0.2">
      <c r="A6" s="85" t="s">
        <v>71</v>
      </c>
      <c r="B6"/>
      <c r="C6"/>
      <c r="D6"/>
      <c r="E6"/>
      <c r="F6"/>
      <c r="G6"/>
      <c r="H6"/>
      <c r="I6"/>
      <c r="J6"/>
      <c r="K6"/>
      <c r="L6"/>
      <c r="M6"/>
      <c r="N6"/>
    </row>
    <row r="7" spans="1:14" ht="18" x14ac:dyDescent="0.2">
      <c r="A7" s="108" t="s">
        <v>73</v>
      </c>
      <c r="B7" s="109" t="s">
        <v>72</v>
      </c>
      <c r="C7" s="94"/>
      <c r="D7" s="94"/>
      <c r="E7" s="94"/>
      <c r="F7"/>
      <c r="G7"/>
      <c r="H7"/>
      <c r="I7"/>
      <c r="J7"/>
      <c r="K7"/>
      <c r="L7"/>
      <c r="M7"/>
      <c r="N7"/>
    </row>
    <row r="8" spans="1:14" ht="20" customHeight="1" x14ac:dyDescent="0.2">
      <c r="A8" s="86" t="s">
        <v>74</v>
      </c>
      <c r="B8" s="87" t="s">
        <v>75</v>
      </c>
      <c r="C8" s="105" t="s">
        <v>16</v>
      </c>
      <c r="D8" s="105" t="s">
        <v>72</v>
      </c>
      <c r="E8" s="105" t="s">
        <v>72</v>
      </c>
      <c r="F8" s="105" t="s">
        <v>17</v>
      </c>
      <c r="G8" s="105" t="s">
        <v>72</v>
      </c>
      <c r="H8" s="105" t="s">
        <v>72</v>
      </c>
      <c r="I8" s="105" t="s">
        <v>18</v>
      </c>
      <c r="J8" s="105" t="s">
        <v>72</v>
      </c>
      <c r="K8" s="105" t="s">
        <v>72</v>
      </c>
      <c r="L8" s="105" t="s">
        <v>76</v>
      </c>
      <c r="M8" s="105" t="s">
        <v>72</v>
      </c>
      <c r="N8" s="105" t="s">
        <v>72</v>
      </c>
    </row>
    <row r="9" spans="1:14" ht="41" customHeight="1" x14ac:dyDescent="0.2">
      <c r="A9" s="57"/>
      <c r="B9" s="58"/>
      <c r="C9" s="64" t="s">
        <v>41</v>
      </c>
      <c r="D9" s="64" t="s">
        <v>42</v>
      </c>
      <c r="E9" s="64" t="s">
        <v>43</v>
      </c>
      <c r="F9" s="64" t="s">
        <v>44</v>
      </c>
      <c r="G9" s="64" t="s">
        <v>45</v>
      </c>
      <c r="H9" s="64" t="s">
        <v>46</v>
      </c>
      <c r="I9" s="64" t="s">
        <v>47</v>
      </c>
      <c r="J9" s="64" t="s">
        <v>48</v>
      </c>
      <c r="K9" s="64" t="s">
        <v>49</v>
      </c>
      <c r="L9" s="64" t="s">
        <v>50</v>
      </c>
      <c r="M9" s="64" t="s">
        <v>51</v>
      </c>
      <c r="N9" s="64" t="s">
        <v>52</v>
      </c>
    </row>
    <row r="10" spans="1:14" x14ac:dyDescent="0.2">
      <c r="A10" s="107"/>
      <c r="B10" s="88" t="s">
        <v>19</v>
      </c>
      <c r="C10" s="84">
        <f t="shared" ref="C10:N10" si="0">AVERAGEIF(C16:C215,"&lt;&gt;NA")</f>
        <v>57.46</v>
      </c>
      <c r="D10" s="84">
        <f t="shared" si="0"/>
        <v>56.111874999999998</v>
      </c>
      <c r="E10" s="84">
        <f t="shared" si="0"/>
        <v>55.411249999999995</v>
      </c>
      <c r="F10" s="84">
        <f t="shared" si="0"/>
        <v>58.944375000000001</v>
      </c>
      <c r="G10" s="84">
        <f t="shared" si="0"/>
        <v>59.514374999999987</v>
      </c>
      <c r="H10" s="84">
        <f t="shared" si="0"/>
        <v>61.860624999999999</v>
      </c>
      <c r="I10" s="84">
        <f t="shared" si="0"/>
        <v>61.192499999999995</v>
      </c>
      <c r="J10" s="84">
        <f t="shared" si="0"/>
        <v>59.272500000000001</v>
      </c>
      <c r="K10" s="84">
        <f t="shared" si="0"/>
        <v>57.394374999999997</v>
      </c>
      <c r="L10" s="84">
        <f t="shared" si="0"/>
        <v>57.673125000000013</v>
      </c>
      <c r="M10" s="84">
        <f t="shared" si="0"/>
        <v>56.191249999999997</v>
      </c>
      <c r="N10" s="84">
        <f t="shared" si="0"/>
        <v>54.265000000000008</v>
      </c>
    </row>
    <row r="11" spans="1:14" x14ac:dyDescent="0.2">
      <c r="A11" s="107"/>
      <c r="B11" s="88" t="s">
        <v>20</v>
      </c>
      <c r="C11" s="84">
        <f t="shared" ref="C11:N11" si="1">MAX(C16:C215)</f>
        <v>62.82</v>
      </c>
      <c r="D11" s="84">
        <f t="shared" si="1"/>
        <v>62.7</v>
      </c>
      <c r="E11" s="84">
        <f t="shared" si="1"/>
        <v>63.36</v>
      </c>
      <c r="F11" s="84">
        <f t="shared" si="1"/>
        <v>66.61</v>
      </c>
      <c r="G11" s="84">
        <f t="shared" si="1"/>
        <v>70.94</v>
      </c>
      <c r="H11" s="84">
        <f t="shared" si="1"/>
        <v>71.540000000000006</v>
      </c>
      <c r="I11" s="84">
        <f t="shared" si="1"/>
        <v>68.94</v>
      </c>
      <c r="J11" s="84">
        <f t="shared" si="1"/>
        <v>66.849999999999994</v>
      </c>
      <c r="K11" s="84">
        <f t="shared" si="1"/>
        <v>64.38</v>
      </c>
      <c r="L11" s="84">
        <f t="shared" si="1"/>
        <v>64.72</v>
      </c>
      <c r="M11" s="84">
        <f t="shared" si="1"/>
        <v>62.94</v>
      </c>
      <c r="N11" s="84">
        <f t="shared" si="1"/>
        <v>59.72</v>
      </c>
    </row>
    <row r="12" spans="1:14" ht="17" customHeight="1" x14ac:dyDescent="0.2">
      <c r="A12" s="107"/>
      <c r="B12" s="88" t="s">
        <v>21</v>
      </c>
      <c r="C12" s="84">
        <f t="shared" ref="C12:N12" si="2">MIN(C16:C215)</f>
        <v>51.7</v>
      </c>
      <c r="D12" s="84">
        <f t="shared" si="2"/>
        <v>43.17</v>
      </c>
      <c r="E12" s="84">
        <f t="shared" si="2"/>
        <v>41.83</v>
      </c>
      <c r="F12" s="84">
        <f t="shared" si="2"/>
        <v>43.9</v>
      </c>
      <c r="G12" s="84">
        <f t="shared" si="2"/>
        <v>46.05</v>
      </c>
      <c r="H12" s="84">
        <f t="shared" si="2"/>
        <v>42.27</v>
      </c>
      <c r="I12" s="84">
        <f t="shared" si="2"/>
        <v>45.66</v>
      </c>
      <c r="J12" s="84">
        <f t="shared" si="2"/>
        <v>48.43</v>
      </c>
      <c r="K12" s="84">
        <f t="shared" si="2"/>
        <v>46.54</v>
      </c>
      <c r="L12" s="84">
        <f t="shared" si="2"/>
        <v>45.85</v>
      </c>
      <c r="M12" s="84">
        <f t="shared" si="2"/>
        <v>41</v>
      </c>
      <c r="N12" s="84">
        <f t="shared" si="2"/>
        <v>45.77</v>
      </c>
    </row>
    <row r="13" spans="1:14" ht="24" x14ac:dyDescent="0.3">
      <c r="A13" s="106"/>
      <c r="B13" s="106"/>
      <c r="C13"/>
      <c r="D13"/>
      <c r="E13"/>
      <c r="F13"/>
      <c r="G13"/>
      <c r="H13"/>
      <c r="I13"/>
      <c r="J13"/>
      <c r="K13"/>
      <c r="L13"/>
      <c r="M13"/>
      <c r="N13"/>
    </row>
    <row r="14" spans="1:14" s="60" customFormat="1" ht="42" customHeight="1" x14ac:dyDescent="0.2">
      <c r="A14" s="59" t="s">
        <v>22</v>
      </c>
      <c r="B14" s="59" t="s">
        <v>2</v>
      </c>
      <c r="C14" s="18" t="s">
        <v>41</v>
      </c>
      <c r="D14" s="18" t="s">
        <v>42</v>
      </c>
      <c r="E14" s="18" t="s">
        <v>43</v>
      </c>
      <c r="F14" s="18" t="s">
        <v>44</v>
      </c>
      <c r="G14" s="18" t="s">
        <v>45</v>
      </c>
      <c r="H14" s="18" t="s">
        <v>46</v>
      </c>
      <c r="I14" s="18" t="s">
        <v>47</v>
      </c>
      <c r="J14" s="18" t="s">
        <v>48</v>
      </c>
      <c r="K14" s="18" t="s">
        <v>49</v>
      </c>
      <c r="L14" s="18" t="s">
        <v>50</v>
      </c>
      <c r="M14" s="18" t="s">
        <v>51</v>
      </c>
      <c r="N14" s="18" t="s">
        <v>52</v>
      </c>
    </row>
    <row r="15" spans="1:14" x14ac:dyDescent="0.2">
      <c r="B15" s="82" t="s">
        <v>54</v>
      </c>
      <c r="C15" s="83">
        <v>52.73</v>
      </c>
      <c r="D15" s="83">
        <v>44.3</v>
      </c>
      <c r="E15" s="83">
        <v>50.96</v>
      </c>
      <c r="F15" s="83">
        <v>53.66</v>
      </c>
      <c r="G15" s="83">
        <v>49.56</v>
      </c>
      <c r="H15" s="83">
        <v>55.32</v>
      </c>
      <c r="I15" s="83">
        <v>39.659999999999997</v>
      </c>
      <c r="J15" s="83">
        <v>44.82</v>
      </c>
      <c r="K15" s="83">
        <v>52.81</v>
      </c>
      <c r="L15" s="83">
        <v>54.89</v>
      </c>
      <c r="M15" s="83">
        <v>55.67</v>
      </c>
      <c r="N15" s="83">
        <v>50.31</v>
      </c>
    </row>
    <row r="16" spans="1:14" x14ac:dyDescent="0.2">
      <c r="B16" s="35" t="s">
        <v>55</v>
      </c>
      <c r="C16" s="84">
        <v>59.14</v>
      </c>
      <c r="D16" s="84">
        <v>62.13</v>
      </c>
      <c r="E16" s="84">
        <v>63.36</v>
      </c>
      <c r="F16" s="84">
        <v>58.84</v>
      </c>
      <c r="G16" s="84">
        <v>64.400000000000006</v>
      </c>
      <c r="H16" s="84">
        <v>64.099999999999994</v>
      </c>
      <c r="I16" s="84">
        <v>63.8</v>
      </c>
      <c r="J16" s="84">
        <v>62.51</v>
      </c>
      <c r="K16" s="84">
        <v>64.38</v>
      </c>
      <c r="L16" s="84">
        <v>52.12</v>
      </c>
      <c r="M16" s="84">
        <v>53.38</v>
      </c>
      <c r="N16" s="84">
        <v>48.53</v>
      </c>
    </row>
    <row r="17" spans="2:14" x14ac:dyDescent="0.2">
      <c r="B17" s="35" t="s">
        <v>56</v>
      </c>
      <c r="C17" s="84">
        <v>53.01</v>
      </c>
      <c r="D17" s="84">
        <v>51.4</v>
      </c>
      <c r="E17" s="84">
        <v>54.29</v>
      </c>
      <c r="F17" s="84">
        <v>53.28</v>
      </c>
      <c r="G17" s="84">
        <v>55.94</v>
      </c>
      <c r="H17" s="84">
        <v>57.11</v>
      </c>
      <c r="I17" s="84">
        <v>51.15</v>
      </c>
      <c r="J17" s="84">
        <v>54.39</v>
      </c>
      <c r="K17" s="84">
        <v>53.61</v>
      </c>
      <c r="L17" s="84">
        <v>54.22</v>
      </c>
      <c r="M17" s="84">
        <v>55.09</v>
      </c>
      <c r="N17" s="84">
        <v>51.22</v>
      </c>
    </row>
    <row r="18" spans="2:14" x14ac:dyDescent="0.2">
      <c r="B18" s="35" t="s">
        <v>57</v>
      </c>
      <c r="C18" s="84">
        <v>56.09</v>
      </c>
      <c r="D18" s="84">
        <v>56.63</v>
      </c>
      <c r="E18" s="84">
        <v>57.72</v>
      </c>
      <c r="F18" s="84">
        <v>54.38</v>
      </c>
      <c r="G18" s="84">
        <v>58.4</v>
      </c>
      <c r="H18" s="84">
        <v>62.1</v>
      </c>
      <c r="I18" s="84">
        <v>66.010000000000005</v>
      </c>
      <c r="J18" s="84">
        <v>62.95</v>
      </c>
      <c r="K18" s="84">
        <v>59.64</v>
      </c>
      <c r="L18" s="84">
        <v>52.6</v>
      </c>
      <c r="M18" s="84">
        <v>59.19</v>
      </c>
      <c r="N18" s="84">
        <v>52.3</v>
      </c>
    </row>
    <row r="19" spans="2:14" x14ac:dyDescent="0.2">
      <c r="B19" s="35" t="s">
        <v>58</v>
      </c>
      <c r="C19" s="84">
        <v>55.97</v>
      </c>
      <c r="D19" s="84">
        <v>43.17</v>
      </c>
      <c r="E19" s="84">
        <v>46.76</v>
      </c>
      <c r="F19" s="84">
        <v>43.9</v>
      </c>
      <c r="G19" s="84">
        <v>46.05</v>
      </c>
      <c r="H19" s="84">
        <v>42.27</v>
      </c>
      <c r="I19" s="84">
        <v>45.66</v>
      </c>
      <c r="J19" s="84">
        <v>49.76</v>
      </c>
      <c r="K19" s="84">
        <v>49.08</v>
      </c>
      <c r="L19" s="84">
        <v>45.85</v>
      </c>
      <c r="M19" s="84">
        <v>41</v>
      </c>
      <c r="N19" s="84">
        <v>45.77</v>
      </c>
    </row>
    <row r="20" spans="2:14" x14ac:dyDescent="0.2">
      <c r="B20" s="35" t="s">
        <v>59</v>
      </c>
      <c r="C20" s="84">
        <v>55.98</v>
      </c>
      <c r="D20" s="84">
        <v>56.02</v>
      </c>
      <c r="E20" s="84">
        <v>41.83</v>
      </c>
      <c r="F20" s="84">
        <v>63.6</v>
      </c>
      <c r="G20" s="84">
        <v>63.29</v>
      </c>
      <c r="H20" s="84">
        <v>59.44</v>
      </c>
      <c r="I20" s="84">
        <v>63.36</v>
      </c>
      <c r="J20" s="84">
        <v>54.84</v>
      </c>
      <c r="K20" s="84">
        <v>46.54</v>
      </c>
      <c r="L20" s="84">
        <v>63.34</v>
      </c>
      <c r="M20" s="84">
        <v>54.87</v>
      </c>
      <c r="N20" s="84">
        <v>58.83</v>
      </c>
    </row>
    <row r="21" spans="2:14" x14ac:dyDescent="0.2">
      <c r="B21" s="35" t="s">
        <v>60</v>
      </c>
      <c r="C21" s="84">
        <v>51.7</v>
      </c>
      <c r="D21" s="84">
        <v>55.52</v>
      </c>
      <c r="E21" s="84">
        <v>53.98</v>
      </c>
      <c r="F21" s="84">
        <v>55.77</v>
      </c>
      <c r="G21" s="84">
        <v>58.87</v>
      </c>
      <c r="H21" s="84">
        <v>57.38</v>
      </c>
      <c r="I21" s="84">
        <v>57.45</v>
      </c>
      <c r="J21" s="84">
        <v>54.11</v>
      </c>
      <c r="K21" s="84">
        <v>50.91</v>
      </c>
      <c r="L21" s="84">
        <v>63.61</v>
      </c>
      <c r="M21" s="84">
        <v>60.37</v>
      </c>
      <c r="N21" s="84">
        <v>55.36</v>
      </c>
    </row>
    <row r="22" spans="2:14" x14ac:dyDescent="0.2">
      <c r="B22" s="35" t="s">
        <v>61</v>
      </c>
      <c r="C22" s="84">
        <v>58.59</v>
      </c>
      <c r="D22" s="84">
        <v>55.27</v>
      </c>
      <c r="E22" s="84">
        <v>57.05</v>
      </c>
      <c r="F22" s="84">
        <v>62.65</v>
      </c>
      <c r="G22" s="84">
        <v>61.28</v>
      </c>
      <c r="H22" s="84">
        <v>59.84</v>
      </c>
      <c r="I22" s="84">
        <v>64.11</v>
      </c>
      <c r="J22" s="84">
        <v>64.44</v>
      </c>
      <c r="K22" s="84">
        <v>61.69</v>
      </c>
      <c r="L22" s="84">
        <v>64.72</v>
      </c>
      <c r="M22" s="84">
        <v>61.16</v>
      </c>
      <c r="N22" s="84">
        <v>58.37</v>
      </c>
    </row>
    <row r="23" spans="2:14" x14ac:dyDescent="0.2">
      <c r="B23" s="35" t="s">
        <v>62</v>
      </c>
      <c r="C23" s="84">
        <v>61.12</v>
      </c>
      <c r="D23" s="84">
        <v>60.71</v>
      </c>
      <c r="E23" s="84">
        <v>62.89</v>
      </c>
      <c r="F23" s="84">
        <v>63.49</v>
      </c>
      <c r="G23" s="84">
        <v>62.8</v>
      </c>
      <c r="H23" s="84">
        <v>68.180000000000007</v>
      </c>
      <c r="I23" s="84">
        <v>68.94</v>
      </c>
      <c r="J23" s="84">
        <v>66.849999999999994</v>
      </c>
      <c r="K23" s="84">
        <v>63.57</v>
      </c>
      <c r="L23" s="84">
        <v>63.3</v>
      </c>
      <c r="M23" s="84">
        <v>57.65</v>
      </c>
      <c r="N23" s="84">
        <v>59.54</v>
      </c>
    </row>
    <row r="24" spans="2:14" x14ac:dyDescent="0.2">
      <c r="B24" s="35" t="s">
        <v>63</v>
      </c>
      <c r="C24" s="84">
        <v>58.16</v>
      </c>
      <c r="D24" s="84">
        <v>57.42</v>
      </c>
      <c r="E24" s="84">
        <v>61.8</v>
      </c>
      <c r="F24" s="84">
        <v>56.34</v>
      </c>
      <c r="G24" s="84">
        <v>55.12</v>
      </c>
      <c r="H24" s="84">
        <v>60.2</v>
      </c>
      <c r="I24" s="84">
        <v>62.95</v>
      </c>
      <c r="J24" s="84">
        <v>63.18</v>
      </c>
      <c r="K24" s="84">
        <v>62.76</v>
      </c>
      <c r="L24" s="84">
        <v>53.07</v>
      </c>
      <c r="M24" s="84">
        <v>57.96</v>
      </c>
      <c r="N24" s="84">
        <v>52.52</v>
      </c>
    </row>
    <row r="25" spans="2:14" x14ac:dyDescent="0.2">
      <c r="B25" s="35" t="s">
        <v>64</v>
      </c>
      <c r="C25" s="84">
        <v>57.39</v>
      </c>
      <c r="D25" s="84">
        <v>54.31</v>
      </c>
      <c r="E25" s="84">
        <v>53.87</v>
      </c>
      <c r="F25" s="84">
        <v>61.02</v>
      </c>
      <c r="G25" s="84">
        <v>54.73</v>
      </c>
      <c r="H25" s="84">
        <v>64.77</v>
      </c>
      <c r="I25" s="84">
        <v>60.86</v>
      </c>
      <c r="J25" s="84">
        <v>60.24</v>
      </c>
      <c r="K25" s="84">
        <v>53.65</v>
      </c>
      <c r="L25" s="84">
        <v>57.07</v>
      </c>
      <c r="M25" s="84">
        <v>56.22</v>
      </c>
      <c r="N25" s="84">
        <v>53.43</v>
      </c>
    </row>
    <row r="26" spans="2:14" x14ac:dyDescent="0.2">
      <c r="B26" s="35" t="s">
        <v>65</v>
      </c>
      <c r="C26" s="84">
        <v>62.82</v>
      </c>
      <c r="D26" s="84">
        <v>58.44</v>
      </c>
      <c r="E26" s="84">
        <v>57.71</v>
      </c>
      <c r="F26" s="84">
        <v>66.61</v>
      </c>
      <c r="G26" s="84">
        <v>70.94</v>
      </c>
      <c r="H26" s="84">
        <v>71.540000000000006</v>
      </c>
      <c r="I26" s="84">
        <v>61.88</v>
      </c>
      <c r="J26" s="84">
        <v>60.09</v>
      </c>
      <c r="K26" s="84">
        <v>55.21</v>
      </c>
      <c r="L26" s="84">
        <v>53.59</v>
      </c>
      <c r="M26" s="84">
        <v>58.94</v>
      </c>
      <c r="N26" s="84">
        <v>54.45</v>
      </c>
    </row>
    <row r="27" spans="2:14" x14ac:dyDescent="0.2">
      <c r="B27" s="35" t="s">
        <v>66</v>
      </c>
      <c r="C27" s="84">
        <v>62.14</v>
      </c>
      <c r="D27" s="84">
        <v>60.38</v>
      </c>
      <c r="E27" s="84">
        <v>54.36</v>
      </c>
      <c r="F27" s="84">
        <v>64.27</v>
      </c>
      <c r="G27" s="84">
        <v>64.14</v>
      </c>
      <c r="H27" s="84">
        <v>65.09</v>
      </c>
      <c r="I27" s="84">
        <v>67.099999999999994</v>
      </c>
      <c r="J27" s="84">
        <v>62.77</v>
      </c>
      <c r="K27" s="84">
        <v>61.86</v>
      </c>
      <c r="L27" s="84">
        <v>62.51</v>
      </c>
      <c r="M27" s="84">
        <v>58.15</v>
      </c>
      <c r="N27" s="84">
        <v>58.57</v>
      </c>
    </row>
    <row r="28" spans="2:14" x14ac:dyDescent="0.2">
      <c r="B28" s="35" t="s">
        <v>67</v>
      </c>
      <c r="C28" s="84">
        <v>52.11</v>
      </c>
      <c r="D28" s="84">
        <v>46.14</v>
      </c>
      <c r="E28" s="84">
        <v>47.15</v>
      </c>
      <c r="F28" s="84">
        <v>53.97</v>
      </c>
      <c r="G28" s="84">
        <v>50.04</v>
      </c>
      <c r="H28" s="84">
        <v>54.56</v>
      </c>
      <c r="I28" s="84">
        <v>53.93</v>
      </c>
      <c r="J28" s="84">
        <v>48.43</v>
      </c>
      <c r="K28" s="84">
        <v>49.41</v>
      </c>
      <c r="L28" s="84">
        <v>58.76</v>
      </c>
      <c r="M28" s="84">
        <v>51.6</v>
      </c>
      <c r="N28" s="84">
        <v>52.04</v>
      </c>
    </row>
    <row r="29" spans="2:14" x14ac:dyDescent="0.2">
      <c r="B29" s="35" t="s">
        <v>68</v>
      </c>
      <c r="C29" s="84">
        <v>61.25</v>
      </c>
      <c r="D29" s="84">
        <v>62.7</v>
      </c>
      <c r="E29" s="84">
        <v>61.15</v>
      </c>
      <c r="F29" s="84">
        <v>65.209999999999994</v>
      </c>
      <c r="G29" s="84">
        <v>69.69</v>
      </c>
      <c r="H29" s="84">
        <v>70.260000000000005</v>
      </c>
      <c r="I29" s="84">
        <v>66.599999999999994</v>
      </c>
      <c r="J29" s="84">
        <v>66.52</v>
      </c>
      <c r="K29" s="84">
        <v>63.59</v>
      </c>
      <c r="L29" s="84">
        <v>62.95</v>
      </c>
      <c r="M29" s="84">
        <v>62.94</v>
      </c>
      <c r="N29" s="84">
        <v>59.72</v>
      </c>
    </row>
    <row r="30" spans="2:14" x14ac:dyDescent="0.2">
      <c r="B30" s="35" t="s">
        <v>69</v>
      </c>
      <c r="C30" s="84">
        <v>54.41</v>
      </c>
      <c r="D30" s="84">
        <v>55.52</v>
      </c>
      <c r="E30" s="84">
        <v>54.49</v>
      </c>
      <c r="F30" s="84">
        <v>55.85</v>
      </c>
      <c r="G30" s="84">
        <v>52.26</v>
      </c>
      <c r="H30" s="84">
        <v>63.48</v>
      </c>
      <c r="I30" s="84">
        <v>62.23</v>
      </c>
      <c r="J30" s="84">
        <v>56.33</v>
      </c>
      <c r="K30" s="84">
        <v>60.67</v>
      </c>
      <c r="L30" s="84">
        <v>60.57</v>
      </c>
      <c r="M30" s="84">
        <v>54.75</v>
      </c>
      <c r="N30" s="84">
        <v>54.85</v>
      </c>
    </row>
    <row r="31" spans="2:14" x14ac:dyDescent="0.2">
      <c r="B31" s="35" t="s">
        <v>70</v>
      </c>
      <c r="C31" s="84">
        <v>59.48</v>
      </c>
      <c r="D31" s="84">
        <v>62.03</v>
      </c>
      <c r="E31" s="84">
        <v>58.17</v>
      </c>
      <c r="F31" s="84">
        <v>63.93</v>
      </c>
      <c r="G31" s="84">
        <v>64.28</v>
      </c>
      <c r="H31" s="84">
        <v>69.45</v>
      </c>
      <c r="I31" s="84">
        <v>63.05</v>
      </c>
      <c r="J31" s="84">
        <v>60.95</v>
      </c>
      <c r="K31" s="84">
        <v>61.74</v>
      </c>
      <c r="L31" s="84">
        <v>54.49</v>
      </c>
      <c r="M31" s="84">
        <v>55.79</v>
      </c>
      <c r="N31" s="84">
        <v>52.74</v>
      </c>
    </row>
  </sheetData>
  <mergeCells count="7">
    <mergeCell ref="I8:K8"/>
    <mergeCell ref="L8:N8"/>
    <mergeCell ref="A13:B13"/>
    <mergeCell ref="A10:A12"/>
    <mergeCell ref="A7:E7"/>
    <mergeCell ref="C8:E8"/>
    <mergeCell ref="F8:H8"/>
  </mergeCells>
  <conditionalFormatting sqref="C10:N12">
    <cfRule type="cellIs" dxfId="17" priority="10" operator="between">
      <formula>79.5</formula>
      <formula>100</formula>
    </cfRule>
    <cfRule type="cellIs" dxfId="16" priority="17" operator="between">
      <formula>0.01</formula>
      <formula>29.5</formula>
    </cfRule>
    <cfRule type="containsText" dxfId="15" priority="16" operator="containsText" text="NR">
      <formula>NOT(ISERROR(SEARCH("NR",C10)))</formula>
    </cfRule>
    <cfRule type="containsText" dxfId="14" priority="15" operator="containsText" text="NA">
      <formula>NOT(ISERROR(SEARCH("NA",C10)))</formula>
    </cfRule>
    <cfRule type="cellIs" dxfId="13" priority="14" operator="between">
      <formula>29.5</formula>
      <formula>39.5</formula>
    </cfRule>
    <cfRule type="cellIs" dxfId="12" priority="13" operator="between">
      <formula>39.5</formula>
      <formula>49.5</formula>
    </cfRule>
    <cfRule type="cellIs" dxfId="11" priority="12" operator="between">
      <formula>49.5</formula>
      <formula>59.5</formula>
    </cfRule>
    <cfRule type="cellIs" dxfId="10" priority="11" operator="between">
      <formula>59.5</formula>
      <formula>79.5</formula>
    </cfRule>
    <cfRule type="cellIs" dxfId="9" priority="18" operator="equal">
      <formula>0</formula>
    </cfRule>
  </conditionalFormatting>
  <conditionalFormatting sqref="C15:N31">
    <cfRule type="cellIs" dxfId="8" priority="9" operator="equal">
      <formula>0</formula>
    </cfRule>
    <cfRule type="cellIs" dxfId="7" priority="8" operator="between">
      <formula>0.01</formula>
      <formula>29.5</formula>
    </cfRule>
    <cfRule type="containsText" dxfId="6" priority="7" stopIfTrue="1" operator="containsText" text="NR">
      <formula>NOT(ISERROR(SEARCH("NR",C15)))</formula>
    </cfRule>
    <cfRule type="containsText" dxfId="5" priority="6" stopIfTrue="1" operator="containsText" text="NA">
      <formula>NOT(ISERROR(SEARCH("NA",C15)))</formula>
    </cfRule>
    <cfRule type="cellIs" dxfId="4" priority="5" operator="between">
      <formula>29.5</formula>
      <formula>39.5</formula>
    </cfRule>
    <cfRule type="cellIs" dxfId="3" priority="4" operator="between">
      <formula>39.5</formula>
      <formula>49.5</formula>
    </cfRule>
    <cfRule type="cellIs" dxfId="2" priority="3" operator="between">
      <formula>49.5</formula>
      <formula>59.5</formula>
    </cfRule>
    <cfRule type="cellIs" dxfId="1" priority="2" operator="between">
      <formula>59.5</formula>
      <formula>79.5</formula>
    </cfRule>
    <cfRule type="cellIs" dxfId="0" priority="1" operator="between">
      <formula>79.5</formula>
      <formula>100</formula>
    </cfRule>
  </conditionalFormatting>
  <pageMargins left="0.25" right="0.25" top="0.75" bottom="0.75" header="0.3" footer="0.3"/>
  <pageSetup paperSize="6" scale="30" orientation="landscape" horizontalDpi="0" verticalDpi="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4C4E-EEFD-2242-8851-FE84E9438AF6}">
  <sheetPr>
    <pageSetUpPr fitToPage="1"/>
  </sheetPr>
  <dimension ref="A7:N49"/>
  <sheetViews>
    <sheetView topLeftCell="B1" workbookViewId="0">
      <selection activeCell="B7" sqref="B7"/>
    </sheetView>
  </sheetViews>
  <sheetFormatPr baseColWidth="10" defaultColWidth="8.83203125" defaultRowHeight="16" x14ac:dyDescent="0.2"/>
  <cols>
    <col min="1" max="1" width="0" hidden="1" customWidth="1"/>
    <col min="2" max="2" width="61.6640625" customWidth="1"/>
    <col min="3" max="3" width="15" bestFit="1" customWidth="1"/>
    <col min="4" max="4" width="15.1640625" bestFit="1" customWidth="1"/>
    <col min="5" max="5" width="14.5" bestFit="1" customWidth="1"/>
    <col min="6" max="6" width="14.33203125" customWidth="1"/>
    <col min="7" max="7" width="11.6640625" bestFit="1" customWidth="1"/>
    <col min="8" max="8" width="14.83203125" bestFit="1" customWidth="1"/>
    <col min="9" max="9" width="14.6640625" bestFit="1" customWidth="1"/>
    <col min="10" max="10" width="17.1640625" customWidth="1"/>
    <col min="11" max="11" width="12.6640625" customWidth="1"/>
    <col min="12" max="12" width="11.33203125" customWidth="1"/>
    <col min="13" max="13" width="14.5" bestFit="1" customWidth="1"/>
    <col min="14" max="14" width="14.6640625" bestFit="1" customWidth="1"/>
  </cols>
  <sheetData>
    <row r="7" spans="1:14" ht="20" x14ac:dyDescent="0.2">
      <c r="B7" s="72" t="s">
        <v>38</v>
      </c>
      <c r="C7" s="72"/>
    </row>
    <row r="8" spans="1:14" ht="15" customHeight="1" x14ac:dyDescent="0.2">
      <c r="B8" s="95" t="s">
        <v>39</v>
      </c>
      <c r="C8" s="14"/>
    </row>
    <row r="9" spans="1:14" x14ac:dyDescent="0.2">
      <c r="B9" s="95"/>
      <c r="C9" s="14"/>
    </row>
    <row r="10" spans="1:14" x14ac:dyDescent="0.2">
      <c r="B10" s="95"/>
      <c r="C10" s="14"/>
    </row>
    <row r="11" spans="1:14" x14ac:dyDescent="0.2">
      <c r="B11" s="35" t="s">
        <v>88</v>
      </c>
      <c r="C11" s="35"/>
    </row>
    <row r="12" spans="1:14" x14ac:dyDescent="0.2">
      <c r="B12" s="35"/>
    </row>
    <row r="13" spans="1:14" ht="20" x14ac:dyDescent="0.2">
      <c r="B13" s="73"/>
      <c r="C13" s="74"/>
      <c r="D13" s="74"/>
      <c r="E13" s="74"/>
      <c r="F13" s="74"/>
      <c r="G13" s="74"/>
      <c r="H13" s="74"/>
      <c r="I13" s="74"/>
      <c r="J13" s="74"/>
      <c r="K13" s="74"/>
      <c r="L13" s="74"/>
      <c r="M13" s="74"/>
      <c r="N13" s="74"/>
    </row>
    <row r="14" spans="1:14" ht="45" x14ac:dyDescent="0.2">
      <c r="A14" s="75"/>
      <c r="B14" s="76" t="s">
        <v>40</v>
      </c>
      <c r="C14" s="76" t="s">
        <v>41</v>
      </c>
      <c r="D14" s="76" t="s">
        <v>42</v>
      </c>
      <c r="E14" s="76" t="s">
        <v>43</v>
      </c>
      <c r="F14" s="76" t="s">
        <v>44</v>
      </c>
      <c r="G14" s="76" t="s">
        <v>45</v>
      </c>
      <c r="H14" s="76" t="s">
        <v>46</v>
      </c>
      <c r="I14" s="76" t="s">
        <v>47</v>
      </c>
      <c r="J14" s="76" t="s">
        <v>48</v>
      </c>
      <c r="K14" s="76" t="s">
        <v>49</v>
      </c>
      <c r="L14" s="76" t="s">
        <v>50</v>
      </c>
      <c r="M14" s="76" t="s">
        <v>51</v>
      </c>
      <c r="N14" s="76" t="s">
        <v>52</v>
      </c>
    </row>
    <row r="15" spans="1:14" ht="27" customHeight="1" x14ac:dyDescent="0.2">
      <c r="A15" s="77"/>
      <c r="B15" s="78" t="s">
        <v>23</v>
      </c>
      <c r="C15" s="41"/>
      <c r="D15" s="41"/>
      <c r="E15" s="41"/>
      <c r="F15" s="41"/>
      <c r="G15" s="41"/>
      <c r="H15" s="41"/>
      <c r="I15" s="42">
        <v>0.55000000000000004</v>
      </c>
      <c r="J15" s="42">
        <v>0.2</v>
      </c>
      <c r="K15" s="42"/>
      <c r="L15" s="42"/>
      <c r="M15" s="42">
        <v>0.15</v>
      </c>
      <c r="N15" s="42">
        <v>0.1</v>
      </c>
    </row>
    <row r="16" spans="1:14" ht="32" customHeight="1" x14ac:dyDescent="0.2">
      <c r="A16" s="77"/>
      <c r="B16" s="78" t="s">
        <v>24</v>
      </c>
      <c r="C16" s="41"/>
      <c r="D16" s="41"/>
      <c r="E16" s="41"/>
      <c r="F16" s="41"/>
      <c r="G16" s="41"/>
      <c r="H16" s="41"/>
      <c r="I16" s="42"/>
      <c r="J16" s="42">
        <v>0.4</v>
      </c>
      <c r="K16" s="42">
        <v>0.25</v>
      </c>
      <c r="L16" s="42"/>
      <c r="M16" s="42">
        <v>0.2</v>
      </c>
      <c r="N16" s="42">
        <v>0.15</v>
      </c>
    </row>
    <row r="17" spans="1:14" ht="24" customHeight="1" x14ac:dyDescent="0.2">
      <c r="A17" s="77"/>
      <c r="B17" s="78" t="s">
        <v>25</v>
      </c>
      <c r="C17" s="36"/>
      <c r="D17" s="36"/>
      <c r="E17" s="36"/>
      <c r="F17" s="36"/>
      <c r="G17" s="36"/>
      <c r="H17" s="36"/>
      <c r="I17" s="42"/>
      <c r="J17" s="42">
        <v>0.3</v>
      </c>
      <c r="K17" s="42">
        <v>0.3</v>
      </c>
      <c r="L17" s="42"/>
      <c r="M17" s="42">
        <v>0.2</v>
      </c>
      <c r="N17" s="42">
        <v>0.2</v>
      </c>
    </row>
    <row r="18" spans="1:14" ht="23" customHeight="1" x14ac:dyDescent="0.2">
      <c r="A18" s="77"/>
      <c r="B18" s="78" t="s">
        <v>26</v>
      </c>
      <c r="C18" s="42"/>
      <c r="D18" s="42"/>
      <c r="E18" s="42"/>
      <c r="F18" s="42"/>
      <c r="G18" s="42"/>
      <c r="H18" s="42"/>
      <c r="I18" s="42"/>
      <c r="J18" s="42">
        <v>0.45</v>
      </c>
      <c r="K18" s="42">
        <v>0.3</v>
      </c>
      <c r="L18" s="42"/>
      <c r="M18" s="42">
        <v>0.15</v>
      </c>
      <c r="N18" s="42">
        <v>0.1</v>
      </c>
    </row>
    <row r="19" spans="1:14" ht="27" customHeight="1" x14ac:dyDescent="0.2">
      <c r="A19" s="77"/>
      <c r="B19" s="78" t="s">
        <v>27</v>
      </c>
      <c r="C19" s="42"/>
      <c r="D19" s="42"/>
      <c r="E19" s="42"/>
      <c r="F19" s="42"/>
      <c r="G19" s="42"/>
      <c r="H19" s="42"/>
      <c r="I19" s="42"/>
      <c r="J19" s="42">
        <v>0.35</v>
      </c>
      <c r="K19" s="42">
        <v>0.3</v>
      </c>
      <c r="L19" s="42"/>
      <c r="M19" s="42">
        <v>0.15</v>
      </c>
      <c r="N19" s="42">
        <v>0.2</v>
      </c>
    </row>
    <row r="20" spans="1:14" ht="30" customHeight="1" x14ac:dyDescent="0.2">
      <c r="A20" s="77"/>
      <c r="B20" s="78" t="s">
        <v>28</v>
      </c>
      <c r="C20" s="42"/>
      <c r="D20" s="42"/>
      <c r="E20" s="42"/>
      <c r="F20" s="42"/>
      <c r="G20" s="42"/>
      <c r="H20" s="42"/>
      <c r="I20" s="42"/>
      <c r="J20" s="42">
        <v>0.45</v>
      </c>
      <c r="K20" s="42">
        <v>0.3</v>
      </c>
      <c r="L20" s="42"/>
      <c r="M20" s="42">
        <v>0.1</v>
      </c>
      <c r="N20" s="42">
        <v>0.15</v>
      </c>
    </row>
    <row r="21" spans="1:14" ht="26" customHeight="1" x14ac:dyDescent="0.2">
      <c r="A21" s="77"/>
      <c r="B21" s="78" t="s">
        <v>29</v>
      </c>
      <c r="C21" s="42"/>
      <c r="D21" s="42"/>
      <c r="E21" s="42">
        <v>0.45</v>
      </c>
      <c r="F21" s="42"/>
      <c r="G21" s="42"/>
      <c r="H21" s="42"/>
      <c r="I21" s="42"/>
      <c r="J21" s="42">
        <v>0.25</v>
      </c>
      <c r="K21" s="42">
        <v>0.15</v>
      </c>
      <c r="L21" s="42"/>
      <c r="M21" s="42">
        <v>0.05</v>
      </c>
      <c r="N21" s="42">
        <v>0.1</v>
      </c>
    </row>
    <row r="22" spans="1:14" ht="20" customHeight="1" x14ac:dyDescent="0.2">
      <c r="A22" s="77"/>
      <c r="B22" s="78" t="s">
        <v>30</v>
      </c>
      <c r="C22" s="42"/>
      <c r="D22" s="42"/>
      <c r="E22" s="42"/>
      <c r="F22" s="42"/>
      <c r="G22" s="42"/>
      <c r="H22" s="42"/>
      <c r="I22" s="42"/>
      <c r="J22" s="42">
        <v>0.55000000000000004</v>
      </c>
      <c r="K22" s="42">
        <v>0.2</v>
      </c>
      <c r="L22" s="42"/>
      <c r="M22" s="42">
        <v>0.1</v>
      </c>
      <c r="N22" s="42">
        <v>0.15</v>
      </c>
    </row>
    <row r="23" spans="1:14" ht="21" customHeight="1" x14ac:dyDescent="0.2">
      <c r="A23" s="77"/>
      <c r="B23" s="78" t="s">
        <v>31</v>
      </c>
      <c r="C23" s="42">
        <v>0.2</v>
      </c>
      <c r="D23" s="42"/>
      <c r="E23" s="42"/>
      <c r="F23" s="42"/>
      <c r="G23" s="42"/>
      <c r="H23" s="42"/>
      <c r="I23" s="42"/>
      <c r="J23" s="42"/>
      <c r="K23" s="42">
        <v>0.35</v>
      </c>
      <c r="L23" s="42"/>
      <c r="M23" s="42">
        <v>0.2</v>
      </c>
      <c r="N23" s="42">
        <v>0.25</v>
      </c>
    </row>
    <row r="24" spans="1:14" ht="23" customHeight="1" x14ac:dyDescent="0.2">
      <c r="A24" s="77"/>
      <c r="B24" s="78" t="s">
        <v>32</v>
      </c>
      <c r="C24" s="42">
        <v>0.15</v>
      </c>
      <c r="D24" s="42"/>
      <c r="E24" s="42"/>
      <c r="F24" s="42"/>
      <c r="G24" s="42"/>
      <c r="H24" s="42"/>
      <c r="I24" s="42"/>
      <c r="J24" s="42">
        <v>0.35</v>
      </c>
      <c r="K24" s="42">
        <v>0.2</v>
      </c>
      <c r="L24" s="42"/>
      <c r="M24" s="42">
        <v>0.15</v>
      </c>
      <c r="N24" s="42">
        <v>0.15</v>
      </c>
    </row>
    <row r="25" spans="1:14" ht="26" customHeight="1" x14ac:dyDescent="0.2">
      <c r="A25" s="77"/>
      <c r="B25" s="78" t="s">
        <v>33</v>
      </c>
      <c r="C25" s="42"/>
      <c r="D25" s="42"/>
      <c r="E25" s="42"/>
      <c r="F25" s="42"/>
      <c r="G25" s="42"/>
      <c r="H25" s="42"/>
      <c r="I25" s="42"/>
      <c r="J25" s="42">
        <v>0.55000000000000004</v>
      </c>
      <c r="K25" s="42"/>
      <c r="L25" s="42"/>
      <c r="M25" s="42">
        <v>0.2</v>
      </c>
      <c r="N25" s="42">
        <v>0.25</v>
      </c>
    </row>
    <row r="26" spans="1:14" ht="26" customHeight="1" x14ac:dyDescent="0.2">
      <c r="A26" s="77"/>
      <c r="B26" s="78" t="s">
        <v>34</v>
      </c>
      <c r="C26" s="42"/>
      <c r="D26" s="42"/>
      <c r="E26" s="42"/>
      <c r="F26" s="42"/>
      <c r="G26" s="42"/>
      <c r="H26" s="42"/>
      <c r="I26" s="42"/>
      <c r="J26" s="42">
        <v>0.55000000000000004</v>
      </c>
      <c r="K26" s="42"/>
      <c r="L26" s="42"/>
      <c r="M26" s="42">
        <v>0.25</v>
      </c>
      <c r="N26" s="42">
        <v>0.2</v>
      </c>
    </row>
    <row r="27" spans="1:14" ht="25" customHeight="1" x14ac:dyDescent="0.2">
      <c r="A27" s="77"/>
      <c r="B27" s="78" t="s">
        <v>35</v>
      </c>
      <c r="C27" s="41"/>
      <c r="D27" s="41"/>
      <c r="E27" s="41"/>
      <c r="F27" s="41"/>
      <c r="G27" s="41"/>
      <c r="H27" s="41"/>
      <c r="I27" s="41"/>
      <c r="J27" s="42">
        <v>0.45</v>
      </c>
      <c r="K27" s="42"/>
      <c r="L27" s="42"/>
      <c r="M27" s="42">
        <v>0.35</v>
      </c>
      <c r="N27" s="42">
        <v>0.2</v>
      </c>
    </row>
    <row r="28" spans="1:14" ht="22" customHeight="1" x14ac:dyDescent="0.2">
      <c r="A28" s="77"/>
      <c r="B28" s="78" t="s">
        <v>36</v>
      </c>
      <c r="C28" s="41"/>
      <c r="D28" s="41"/>
      <c r="E28" s="41"/>
      <c r="F28" s="41"/>
      <c r="G28" s="41"/>
      <c r="H28" s="41"/>
      <c r="I28" s="41"/>
      <c r="J28" s="42">
        <v>0.2</v>
      </c>
      <c r="K28" s="42">
        <v>0.2</v>
      </c>
      <c r="L28" s="42">
        <v>0.2</v>
      </c>
      <c r="M28" s="42">
        <v>0.2</v>
      </c>
      <c r="N28" s="42">
        <v>0.2</v>
      </c>
    </row>
    <row r="29" spans="1:14" ht="27" customHeight="1" x14ac:dyDescent="0.2">
      <c r="A29" s="77"/>
      <c r="B29" s="78" t="s">
        <v>37</v>
      </c>
      <c r="C29" s="41"/>
      <c r="D29" s="41"/>
      <c r="E29" s="41"/>
      <c r="F29" s="41"/>
      <c r="G29" s="41"/>
      <c r="H29" s="41"/>
      <c r="I29" s="41"/>
      <c r="J29" s="42">
        <v>0.2</v>
      </c>
      <c r="K29" s="42">
        <v>0.2</v>
      </c>
      <c r="L29" s="42">
        <v>0.2</v>
      </c>
      <c r="M29" s="42">
        <v>0.2</v>
      </c>
      <c r="N29" s="42">
        <v>0.2</v>
      </c>
    </row>
    <row r="30" spans="1:14" x14ac:dyDescent="0.2">
      <c r="A30" s="77"/>
      <c r="B30" s="79"/>
      <c r="C30" s="43"/>
      <c r="D30" s="43"/>
      <c r="E30" s="43"/>
      <c r="F30" s="43"/>
      <c r="G30" s="43"/>
      <c r="H30" s="43"/>
      <c r="I30" s="43"/>
      <c r="J30" s="43"/>
      <c r="K30" s="43"/>
      <c r="L30" s="43"/>
      <c r="M30" s="43"/>
      <c r="N30" s="43"/>
    </row>
    <row r="31" spans="1:14" x14ac:dyDescent="0.2">
      <c r="A31" s="77"/>
      <c r="B31" s="80"/>
      <c r="C31" s="44"/>
      <c r="D31" s="44"/>
      <c r="E31" s="44"/>
      <c r="F31" s="44"/>
      <c r="G31" s="44"/>
      <c r="H31" s="44"/>
      <c r="I31" s="44"/>
      <c r="J31" s="44"/>
      <c r="K31" s="44"/>
      <c r="L31" s="44"/>
      <c r="M31" s="44"/>
      <c r="N31" s="44"/>
    </row>
    <row r="32" spans="1:14" x14ac:dyDescent="0.2">
      <c r="B32" s="80"/>
      <c r="C32" s="45"/>
      <c r="D32" s="45"/>
      <c r="E32" s="81"/>
      <c r="F32" s="45"/>
      <c r="G32" s="45"/>
      <c r="H32" s="45"/>
      <c r="I32" s="45"/>
      <c r="J32" s="45"/>
      <c r="K32" s="45"/>
      <c r="L32" s="45"/>
      <c r="M32" s="81"/>
      <c r="N32" s="45"/>
    </row>
    <row r="33" spans="2:14" x14ac:dyDescent="0.2">
      <c r="B33" s="80"/>
      <c r="C33" s="45"/>
      <c r="D33" s="45"/>
      <c r="E33" s="45"/>
      <c r="F33" s="45"/>
      <c r="G33" s="45"/>
      <c r="H33" s="45"/>
      <c r="I33" s="81"/>
      <c r="J33" s="45"/>
      <c r="K33" s="45"/>
      <c r="L33" s="45"/>
      <c r="M33" s="45"/>
      <c r="N33" s="45"/>
    </row>
    <row r="34" spans="2:14" x14ac:dyDescent="0.2">
      <c r="B34" s="80"/>
      <c r="C34" s="45"/>
      <c r="D34" s="45"/>
      <c r="E34" s="45"/>
      <c r="F34" s="45"/>
      <c r="G34" s="45"/>
      <c r="H34" s="45"/>
      <c r="I34" s="45"/>
      <c r="J34" s="45"/>
      <c r="K34" s="45"/>
      <c r="L34" s="45"/>
      <c r="M34" s="45"/>
      <c r="N34" s="45"/>
    </row>
    <row r="35" spans="2:14" x14ac:dyDescent="0.2">
      <c r="B35" s="80"/>
      <c r="C35" s="45"/>
      <c r="D35" s="45"/>
      <c r="E35" s="45"/>
      <c r="F35" s="45"/>
      <c r="G35" s="45"/>
      <c r="H35" s="45"/>
      <c r="I35" s="45"/>
      <c r="J35" s="45"/>
      <c r="K35" s="45"/>
      <c r="L35" s="45"/>
      <c r="M35" s="45"/>
      <c r="N35" s="45"/>
    </row>
    <row r="36" spans="2:14" x14ac:dyDescent="0.2">
      <c r="B36" s="80"/>
      <c r="C36" s="45"/>
      <c r="D36" s="45"/>
      <c r="E36" s="45"/>
      <c r="F36" s="45"/>
      <c r="G36" s="45"/>
      <c r="H36" s="45"/>
      <c r="I36" s="45"/>
      <c r="J36" s="45"/>
      <c r="K36" s="45"/>
      <c r="L36" s="45"/>
      <c r="M36" s="45"/>
      <c r="N36" s="45"/>
    </row>
    <row r="37" spans="2:14" x14ac:dyDescent="0.2">
      <c r="B37" s="80"/>
      <c r="C37" s="45"/>
      <c r="D37" s="45"/>
      <c r="E37" s="45"/>
      <c r="F37" s="45"/>
      <c r="G37" s="45"/>
      <c r="H37" s="45"/>
      <c r="I37" s="45"/>
      <c r="J37" s="45"/>
      <c r="K37" s="45"/>
      <c r="L37" s="45"/>
      <c r="M37" s="45"/>
      <c r="N37" s="45"/>
    </row>
    <row r="38" spans="2:14" x14ac:dyDescent="0.2">
      <c r="B38" s="80"/>
      <c r="C38" s="45"/>
      <c r="D38" s="45"/>
      <c r="E38" s="45"/>
      <c r="F38" s="81"/>
      <c r="G38" s="81"/>
      <c r="H38" s="45"/>
      <c r="I38" s="45"/>
      <c r="J38" s="45"/>
      <c r="K38" s="45"/>
      <c r="L38" s="45"/>
      <c r="M38" s="45"/>
      <c r="N38" s="45"/>
    </row>
    <row r="39" spans="2:14" x14ac:dyDescent="0.2">
      <c r="B39" s="80"/>
      <c r="C39" s="45"/>
      <c r="D39" s="45"/>
      <c r="E39" s="45"/>
      <c r="F39" s="45"/>
      <c r="G39" s="45"/>
      <c r="H39" s="45"/>
      <c r="I39" s="45"/>
      <c r="J39" s="45"/>
      <c r="K39" s="45"/>
      <c r="L39" s="45"/>
      <c r="M39" s="45"/>
      <c r="N39" s="45"/>
    </row>
    <row r="40" spans="2:14" x14ac:dyDescent="0.2">
      <c r="B40" s="80"/>
      <c r="C40" s="45"/>
      <c r="D40" s="45"/>
      <c r="E40" s="45"/>
      <c r="F40" s="81"/>
      <c r="G40" s="81"/>
      <c r="H40" s="45"/>
      <c r="I40" s="45"/>
      <c r="J40" s="45"/>
      <c r="K40" s="45"/>
      <c r="L40" s="45"/>
      <c r="M40" s="45"/>
      <c r="N40" s="45"/>
    </row>
    <row r="41" spans="2:14" x14ac:dyDescent="0.2">
      <c r="B41" s="80"/>
      <c r="C41" s="45"/>
      <c r="D41" s="45"/>
      <c r="E41" s="45"/>
      <c r="F41" s="81"/>
      <c r="G41" s="81"/>
      <c r="H41" s="45"/>
      <c r="I41" s="45"/>
      <c r="J41" s="45"/>
      <c r="K41" s="45"/>
      <c r="L41" s="45"/>
      <c r="M41" s="45"/>
      <c r="N41" s="45"/>
    </row>
    <row r="42" spans="2:14" x14ac:dyDescent="0.2">
      <c r="B42" s="80"/>
      <c r="C42" s="45"/>
      <c r="D42" s="45"/>
      <c r="E42" s="45"/>
      <c r="F42" s="81"/>
      <c r="G42" s="81"/>
      <c r="H42" s="45"/>
      <c r="I42" s="45"/>
      <c r="J42" s="45"/>
      <c r="K42" s="45"/>
      <c r="L42" s="45"/>
      <c r="M42" s="45"/>
      <c r="N42" s="45"/>
    </row>
    <row r="43" spans="2:14" x14ac:dyDescent="0.2">
      <c r="B43" s="80"/>
      <c r="C43" s="45"/>
      <c r="D43" s="45"/>
      <c r="E43" s="45"/>
      <c r="F43" s="81"/>
      <c r="G43" s="81"/>
      <c r="H43" s="45"/>
      <c r="I43" s="45"/>
      <c r="J43" s="45"/>
      <c r="K43" s="45"/>
      <c r="L43" s="45"/>
      <c r="M43" s="45"/>
      <c r="N43" s="45"/>
    </row>
    <row r="44" spans="2:14" x14ac:dyDescent="0.2">
      <c r="B44" s="80"/>
      <c r="C44" s="45"/>
      <c r="D44" s="45"/>
      <c r="E44" s="45"/>
      <c r="F44" s="81"/>
      <c r="G44" s="81"/>
      <c r="H44" s="45"/>
      <c r="I44" s="45"/>
      <c r="J44" s="45"/>
      <c r="K44" s="45"/>
      <c r="L44" s="45"/>
      <c r="M44" s="45"/>
      <c r="N44" s="45"/>
    </row>
    <row r="45" spans="2:14" x14ac:dyDescent="0.2">
      <c r="B45" s="80"/>
      <c r="C45" s="45"/>
      <c r="D45" s="45"/>
      <c r="E45" s="45"/>
      <c r="F45" s="81"/>
      <c r="G45" s="81"/>
      <c r="H45" s="45"/>
      <c r="I45" s="45"/>
      <c r="J45" s="45"/>
      <c r="K45" s="45"/>
      <c r="L45" s="45"/>
      <c r="M45" s="45"/>
      <c r="N45" s="45"/>
    </row>
    <row r="46" spans="2:14" x14ac:dyDescent="0.2">
      <c r="B46" s="80"/>
      <c r="C46" s="45"/>
      <c r="D46" s="45"/>
      <c r="E46" s="45"/>
      <c r="F46" s="81"/>
      <c r="G46" s="81"/>
      <c r="H46" s="45"/>
      <c r="I46" s="45"/>
      <c r="J46" s="45"/>
      <c r="K46" s="45"/>
      <c r="L46" s="45"/>
      <c r="M46" s="45"/>
      <c r="N46" s="45"/>
    </row>
    <row r="47" spans="2:14" x14ac:dyDescent="0.2">
      <c r="B47" s="80"/>
      <c r="C47" s="45"/>
      <c r="D47" s="45"/>
      <c r="E47" s="45"/>
      <c r="F47" s="45"/>
      <c r="G47" s="45"/>
      <c r="H47" s="45"/>
      <c r="I47" s="45"/>
      <c r="J47" s="45"/>
      <c r="K47" s="45"/>
      <c r="L47" s="45"/>
      <c r="M47" s="45"/>
      <c r="N47" s="45"/>
    </row>
    <row r="48" spans="2:14" x14ac:dyDescent="0.2">
      <c r="B48" s="80"/>
      <c r="C48" s="45"/>
      <c r="D48" s="45"/>
      <c r="E48" s="45"/>
      <c r="F48" s="45"/>
      <c r="G48" s="45"/>
      <c r="H48" s="45"/>
      <c r="I48" s="45"/>
      <c r="J48" s="45"/>
      <c r="K48" s="45"/>
      <c r="L48" s="45"/>
      <c r="M48" s="45"/>
      <c r="N48" s="45"/>
    </row>
    <row r="49" spans="2:14" x14ac:dyDescent="0.2">
      <c r="B49" s="80"/>
      <c r="C49" s="45"/>
      <c r="D49" s="45"/>
      <c r="E49" s="45"/>
      <c r="F49" s="45"/>
      <c r="G49" s="45"/>
      <c r="H49" s="45"/>
      <c r="I49" s="45"/>
      <c r="J49" s="45"/>
      <c r="K49" s="45"/>
      <c r="L49" s="45"/>
      <c r="M49" s="45"/>
      <c r="N49" s="45"/>
    </row>
  </sheetData>
  <mergeCells count="1">
    <mergeCell ref="B8:B10"/>
  </mergeCells>
  <pageMargins left="0.7" right="0.7" top="0.75" bottom="0.75" header="0.3" footer="0.3"/>
  <pageSetup paperSize="6" scale="36"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How to Use This Tool</vt:lpstr>
      <vt:lpstr>TNFD Score Overview</vt:lpstr>
      <vt:lpstr>CSRHub Ratings</vt:lpstr>
      <vt:lpstr>TNFD Mapping</vt:lpstr>
      <vt:lpstr>'CSRHub Ratings'!CSRHub_Companies_Table</vt:lpstr>
      <vt:lpstr>'TNFD Mapping'!CSRHub_Companies_Table_1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Mindie Walkoviak</dc:creator>
  <cp:lastModifiedBy>Mindie Walkoviak</cp:lastModifiedBy>
  <cp:lastPrinted>2025-10-29T22:04:25Z</cp:lastPrinted>
  <dcterms:created xsi:type="dcterms:W3CDTF">2025-10-29T16:16:00Z</dcterms:created>
  <dcterms:modified xsi:type="dcterms:W3CDTF">2025-12-12T20:18:43Z</dcterms:modified>
</cp:coreProperties>
</file>